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8640" windowHeight="4845" activeTab="3"/>
  </bookViews>
  <sheets>
    <sheet name="DR Holdings" sheetId="1" r:id="rId1"/>
    <sheet name="Promoters" sheetId="2" r:id="rId2"/>
    <sheet name="1% &amp; Lockin" sheetId="3" r:id="rId3"/>
    <sheet name="CL.35 NEW" sheetId="4" r:id="rId4"/>
  </sheets>
  <definedNames/>
  <calcPr fullCalcOnLoad="1"/>
</workbook>
</file>

<file path=xl/sharedStrings.xml><?xml version="1.0" encoding="utf-8"?>
<sst xmlns="http://schemas.openxmlformats.org/spreadsheetml/2006/main" count="238" uniqueCount="157">
  <si>
    <t xml:space="preserve">Category  Code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</si>
  <si>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Category of  Shareholder                       </t>
  </si>
  <si>
    <t xml:space="preserve">(  I ) </t>
  </si>
  <si>
    <t xml:space="preserve">( II ) </t>
  </si>
  <si>
    <t>( III )</t>
  </si>
  <si>
    <t>(  IV )</t>
  </si>
  <si>
    <t>(  V )</t>
  </si>
  <si>
    <t>( VI )</t>
  </si>
  <si>
    <t>(  VII )</t>
  </si>
  <si>
    <t xml:space="preserve">Number  of  Shares </t>
  </si>
  <si>
    <t xml:space="preserve">As a percentage </t>
  </si>
  <si>
    <t>( IX ) = (VIII)/(IV)*100</t>
  </si>
  <si>
    <t>( VIII )</t>
  </si>
  <si>
    <t>Number of  shareholders</t>
  </si>
  <si>
    <t>Total number of  shares</t>
  </si>
  <si>
    <t>Total  shareholding as  a  percentage  of  total number of  shares</t>
  </si>
  <si>
    <t>As a percentage  of  (  A + B )</t>
  </si>
  <si>
    <t>Shareholding  of  Promoter &amp; Promoter Group</t>
  </si>
  <si>
    <t>( 1 )</t>
  </si>
  <si>
    <t>Indian</t>
  </si>
  <si>
    <t>( a )</t>
  </si>
  <si>
    <t>Individuals / Hindu  Undivided Family</t>
  </si>
  <si>
    <t>( b )</t>
  </si>
  <si>
    <t>Central  Government / State Government(s)</t>
  </si>
  <si>
    <t xml:space="preserve">( c ) </t>
  </si>
  <si>
    <t>Bodies  Corporate</t>
  </si>
  <si>
    <t>( d )</t>
  </si>
  <si>
    <t>Financial  Institutions / Banks</t>
  </si>
  <si>
    <t>( e )</t>
  </si>
  <si>
    <t xml:space="preserve">Any Other ( specify ) </t>
  </si>
  <si>
    <t>Sub -Total  (A)(1)</t>
  </si>
  <si>
    <t>( 2 )</t>
  </si>
  <si>
    <t>Foreign</t>
  </si>
  <si>
    <t>Individuals  ( Non  Resident  Individuals / Foreign  individuals</t>
  </si>
  <si>
    <t>(  b )</t>
  </si>
  <si>
    <t>Institutions</t>
  </si>
  <si>
    <t xml:space="preserve">Any  Other  ( specify ) </t>
  </si>
  <si>
    <t>Sub -  Total ( A )( 2 )</t>
  </si>
  <si>
    <t>Public  Shareholding</t>
  </si>
  <si>
    <t>(  a )</t>
  </si>
  <si>
    <t>Mutual  Funds /  UTI</t>
  </si>
  <si>
    <t xml:space="preserve">( b ) </t>
  </si>
  <si>
    <t>Venture Capital  Funds</t>
  </si>
  <si>
    <t xml:space="preserve">( e ) </t>
  </si>
  <si>
    <t>Insurance  Companies</t>
  </si>
  <si>
    <t xml:space="preserve">( f ) </t>
  </si>
  <si>
    <t>Foreign Institutional  Investors</t>
  </si>
  <si>
    <t xml:space="preserve">( g ) </t>
  </si>
  <si>
    <t xml:space="preserve">Foreign  Venture  Capital  Investors </t>
  </si>
  <si>
    <t>( h )</t>
  </si>
  <si>
    <t>Sub -  Total (B )( 1 )</t>
  </si>
  <si>
    <t>Non - Institutions</t>
  </si>
  <si>
    <t>Sub -  Total (B )( 2 )</t>
  </si>
  <si>
    <t>Total  (  A )  + (  B )</t>
  </si>
  <si>
    <t xml:space="preserve"> </t>
  </si>
  <si>
    <t xml:space="preserve">Individuals  - </t>
  </si>
  <si>
    <t>GRAND  TOTAL (A)+(B)+(C)</t>
  </si>
  <si>
    <t xml:space="preserve">Share  held  by  Custodians and  against which  Depository Receipts  have  been  issued  </t>
  </si>
  <si>
    <t>Total Shareholding of Promoter and Promoter Group ( A ) = ( A )( 1 ) + ( A ) ( 2 )</t>
  </si>
  <si>
    <t xml:space="preserve">Any Other                                  </t>
  </si>
  <si>
    <t xml:space="preserve">Any  Other </t>
  </si>
  <si>
    <t>Number of  shares  held  in  dematerialized form</t>
  </si>
  <si>
    <t>Shares pledged or otherwise encumbered</t>
  </si>
  <si>
    <t xml:space="preserve">Total </t>
  </si>
  <si>
    <t>As a percentage  of      ( A + B + C )</t>
  </si>
  <si>
    <t xml:space="preserve">(c ) </t>
  </si>
  <si>
    <t xml:space="preserve">Class  of  Security : Equity </t>
  </si>
  <si>
    <t xml:space="preserve">Partly  paid-up shares </t>
  </si>
  <si>
    <t xml:space="preserve">As a  % of  total  no. of  partly  paid-up  shares  </t>
  </si>
  <si>
    <t xml:space="preserve">As a  % of  total  no. of  shares  of the  company </t>
  </si>
  <si>
    <t>Held  by  Promoter/Promoters group</t>
  </si>
  <si>
    <t>Held  by  Public</t>
  </si>
  <si>
    <t xml:space="preserve">Outstanding convertible securities </t>
  </si>
  <si>
    <t>Warrants</t>
  </si>
  <si>
    <t xml:space="preserve">Total  paid-up  capital   of  the  company  assuming  full  conversion  of  warrants and convertible  securities </t>
  </si>
  <si>
    <t>Scrip  code  : 532899</t>
  </si>
  <si>
    <t>Name  of  the  Scrip :  KSCL</t>
  </si>
  <si>
    <t xml:space="preserve">No.  of  partly  paid-up shares  </t>
  </si>
  <si>
    <t>i. Clearing  Member</t>
  </si>
  <si>
    <t>ii. NRI</t>
  </si>
  <si>
    <t>iii. OCB"s</t>
  </si>
  <si>
    <t>iv. Trust</t>
  </si>
  <si>
    <t>Total  Public Shareholding (B) (1)+(B)( 2 )</t>
  </si>
  <si>
    <t>II - Individual  shareholders  holding  Nominal  shares  capital  in  excess of  Rs.1 lakh</t>
  </si>
  <si>
    <t>I - Individual  Shareholders holding nominal     share capital  up to  Rs.1 lakh</t>
  </si>
  <si>
    <t>(A)</t>
  </si>
  <si>
    <t>(B)</t>
  </si>
  <si>
    <t>(C)</t>
  </si>
  <si>
    <t xml:space="preserve">Quarter  ended  :  </t>
  </si>
  <si>
    <r>
      <t xml:space="preserve">Name  of  the  Company  :   </t>
    </r>
    <r>
      <rPr>
        <b/>
        <sz val="12"/>
        <rFont val="Book Antiqua"/>
        <family val="1"/>
      </rPr>
      <t>KAVERI SEED COMPANY LIMITED</t>
    </r>
  </si>
  <si>
    <t>(II)(a)</t>
  </si>
  <si>
    <t>Sr. No.</t>
  </si>
  <si>
    <t>Type of outstanding DR (ADRs, GDRs, SDRs, etc.)</t>
  </si>
  <si>
    <t xml:space="preserve">Number of outstanding 
DRs </t>
  </si>
  <si>
    <t>Number of shares underlying outstanding DRs</t>
  </si>
  <si>
    <t>Shares underlying outstanding DRs as a percentage of total number of shares {i.e., Grand Total (A)+(B)+(C) indicated in Statement at para (I)(a) above}</t>
  </si>
  <si>
    <t>NA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</si>
  <si>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</si>
  <si>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</si>
  <si>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</si>
  <si>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</si>
  <si>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</si>
  <si>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NA.</t>
  </si>
  <si>
    <t>(III) (a)</t>
  </si>
  <si>
    <t>Statenebt showing the voting pattern of shareholders, if more than one class of shares/securities is issued by the issuer.</t>
  </si>
  <si>
    <t>Shares/Securities issued only of one class:</t>
  </si>
  <si>
    <t>EQUITY SHARES</t>
  </si>
  <si>
    <t>Statement showing details of Depository Receipts (DRs) as on 31.12.2010</t>
  </si>
  <si>
    <t>(1) (b)</t>
  </si>
  <si>
    <t>Sl.No.</t>
  </si>
  <si>
    <t>Name of Shareholder</t>
  </si>
  <si>
    <t>Total Shares held</t>
  </si>
  <si>
    <t>Shares Pledged or otherwise encumbered</t>
  </si>
  <si>
    <t>Number</t>
  </si>
  <si>
    <t>As a % of grand total (A)+(B)+( C)</t>
  </si>
  <si>
    <t>As a Percentage</t>
  </si>
  <si>
    <t>As a % of grand total (A)+(B)+( C) of sub-clause (I)(a)</t>
  </si>
  <si>
    <t>(I)</t>
  </si>
  <si>
    <t>(II)</t>
  </si>
  <si>
    <t>(III)</t>
  </si>
  <si>
    <t>(IV)</t>
  </si>
  <si>
    <t>(V)</t>
  </si>
  <si>
    <t>(VI=(V)/III*100</t>
  </si>
  <si>
    <t>(VII)</t>
  </si>
  <si>
    <t>G.V.BHASKAR RAO</t>
  </si>
  <si>
    <t>G.V.BHASKAR RAO(HUF)</t>
  </si>
  <si>
    <t>DR.C.GOPAL RAO</t>
  </si>
  <si>
    <t>GOUTHAREDDY SHANKER REDDY</t>
  </si>
  <si>
    <t>G.MADHUSHREE</t>
  </si>
  <si>
    <t>G.PAWAN</t>
  </si>
  <si>
    <t>R.VENU MANOHAR RAO</t>
  </si>
  <si>
    <t>G.VANAJA DEVI</t>
  </si>
  <si>
    <t>MADHAVI CHENNAMANENI</t>
  </si>
  <si>
    <t>C MITHUN CHAND .</t>
  </si>
  <si>
    <t>VAMSHEEDHAR CHENNAMANENI .</t>
  </si>
  <si>
    <t>Total</t>
  </si>
  <si>
    <t>Name of the shareholder</t>
  </si>
  <si>
    <t>Category of shareholders (Promoter/Public)</t>
  </si>
  <si>
    <t>Number of locked-in shares</t>
  </si>
  <si>
    <t>Locked-in shares as a percentage of total number of shares {i.e., Grand Total (A)+(B)+(C) indicated in Statement at para (I)(a) above}</t>
  </si>
  <si>
    <t>(1) ( c )</t>
  </si>
  <si>
    <t>No.of Shares</t>
  </si>
  <si>
    <t>Percentage of shares</t>
  </si>
  <si>
    <t>IDFC PREMIER EQUITY FUND</t>
  </si>
  <si>
    <t>RELIGARE FINVEST LTD</t>
  </si>
  <si>
    <t>SUYASH OUTSOURCING PVT LTD</t>
  </si>
  <si>
    <t>TOTAL:</t>
  </si>
  <si>
    <t>(1)(d)</t>
  </si>
  <si>
    <t>RISING INDIA FOCUS FUND LIMITED</t>
  </si>
  <si>
    <t>( 1 ) ( a ) STATEMENT OF SHOWING SHAREHOLDING PATTERN AS ON 30.09.2011</t>
  </si>
  <si>
    <t>30.09.2011</t>
  </si>
  <si>
    <t>PADMAJA C</t>
  </si>
  <si>
    <t>Statement showing sharheolding of persons belonging to the category Promoters and Promoter Group as on 30.09.2011</t>
  </si>
  <si>
    <t>Statement showing details of locked-in shares as on 30.09.2011</t>
  </si>
  <si>
    <t>Statement Showing Shareholding of Persons Belonging to the Category PUBLIC and holding more than 1% of the the total number of shares as on 30.09.2011</t>
  </si>
  <si>
    <t>BENGAL FINANCE &amp; INVESTMENT PVT. LTD.</t>
  </si>
  <si>
    <t>ASHISH KACHOLIA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</si>
</sst>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00"/>
    <numFmt numFmtId="166" formatCode="0.0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_(* #,##0.0_);_(* \(#,##0.0\);_(* &quot;-&quot;??_);_(@_)"/>
    <numFmt numFmtId="176" formatCode="0.0000E+00;\လ"/>
    <numFmt numFmtId="177" formatCode="0.0000E+00;\ᡰ"/>
    <numFmt numFmtId="178" formatCode="0.000E+00;\ᡰ"/>
    <numFmt numFmtId="179" formatCode="0.00E+00;\ᡰ"/>
    <numFmt numFmtId="180" formatCode="0.0E+00;\ᡰ"/>
    <numFmt numFmtId="181" formatCode="0E+00;\ᡰ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</numFmts>
  <fonts count="5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173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wrapText="1"/>
    </xf>
    <xf numFmtId="173" fontId="9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7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 vertical="top"/>
      <protection/>
    </xf>
    <xf numFmtId="0" fontId="14" fillId="0" borderId="12" xfId="0" applyFont="1" applyBorder="1" applyAlignment="1" applyProtection="1">
      <alignment vertical="top" wrapText="1"/>
      <protection/>
    </xf>
    <xf numFmtId="0" fontId="16" fillId="0" borderId="1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 applyProtection="1">
      <alignment horizontal="center"/>
      <protection locked="0"/>
    </xf>
    <xf numFmtId="2" fontId="16" fillId="0" borderId="0" xfId="0" applyNumberFormat="1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vertical="top" wrapText="1"/>
      <protection/>
    </xf>
    <xf numFmtId="0" fontId="14" fillId="0" borderId="14" xfId="0" applyFont="1" applyBorder="1" applyAlignment="1" applyProtection="1">
      <alignment vertical="top" wrapText="1"/>
      <protection/>
    </xf>
    <xf numFmtId="0" fontId="17" fillId="0" borderId="0" xfId="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top" wrapText="1"/>
    </xf>
    <xf numFmtId="0" fontId="17" fillId="0" borderId="0" xfId="0" applyFont="1" applyAlignment="1" applyProtection="1">
      <alignment vertical="top" wrapText="1"/>
      <protection/>
    </xf>
    <xf numFmtId="0" fontId="16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 applyProtection="1">
      <alignment horizontal="center"/>
      <protection/>
    </xf>
    <xf numFmtId="0" fontId="18" fillId="0" borderId="10" xfId="0" applyFont="1" applyBorder="1" applyAlignment="1" applyProtection="1">
      <alignment vertical="top"/>
      <protection/>
    </xf>
    <xf numFmtId="0" fontId="18" fillId="0" borderId="10" xfId="0" applyFont="1" applyBorder="1" applyAlignment="1" applyProtection="1">
      <alignment vertical="top" wrapText="1"/>
      <protection/>
    </xf>
    <xf numFmtId="0" fontId="18" fillId="0" borderId="15" xfId="0" applyFont="1" applyBorder="1" applyAlignment="1" applyProtection="1">
      <alignment vertical="top"/>
      <protection/>
    </xf>
    <xf numFmtId="0" fontId="13" fillId="0" borderId="0" xfId="0" applyFont="1" applyAlignment="1">
      <alignment vertical="top" wrapText="1"/>
    </xf>
    <xf numFmtId="0" fontId="0" fillId="0" borderId="10" xfId="0" applyBorder="1" applyAlignment="1">
      <alignment/>
    </xf>
    <xf numFmtId="0" fontId="13" fillId="0" borderId="10" xfId="0" applyFont="1" applyFill="1" applyBorder="1" applyAlignment="1">
      <alignment horizontal="right"/>
    </xf>
    <xf numFmtId="0" fontId="13" fillId="0" borderId="10" xfId="0" applyFont="1" applyBorder="1" applyAlignment="1">
      <alignment/>
    </xf>
    <xf numFmtId="173" fontId="0" fillId="0" borderId="10" xfId="0" applyNumberForma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2" fontId="0" fillId="0" borderId="10" xfId="0" applyNumberForma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8" xfId="0" applyFont="1" applyBorder="1" applyAlignment="1">
      <alignment vertical="top" wrapText="1"/>
    </xf>
    <xf numFmtId="0" fontId="18" fillId="0" borderId="10" xfId="0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173" fontId="8" fillId="0" borderId="15" xfId="0" applyNumberFormat="1" applyFont="1" applyBorder="1" applyAlignment="1">
      <alignment horizontal="left" vertical="center"/>
    </xf>
    <xf numFmtId="173" fontId="8" fillId="0" borderId="16" xfId="0" applyNumberFormat="1" applyFont="1" applyBorder="1" applyAlignment="1">
      <alignment horizontal="left" vertical="center"/>
    </xf>
    <xf numFmtId="173" fontId="8" fillId="0" borderId="17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173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73" fontId="10" fillId="0" borderId="10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left" vertical="center"/>
    </xf>
    <xf numFmtId="1" fontId="11" fillId="0" borderId="16" xfId="0" applyNumberFormat="1" applyFont="1" applyBorder="1" applyAlignment="1">
      <alignment horizontal="left" vertical="center"/>
    </xf>
    <xf numFmtId="1" fontId="11" fillId="0" borderId="17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9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16" sqref="D16"/>
    </sheetView>
  </sheetViews>
  <sheetFormatPr defaultColWidth="0" defaultRowHeight="15.75" customHeight="1" zeroHeight="1"/>
  <cols>
    <col min="1" max="1" width="7.00390625" style="54" customWidth="1"/>
    <col min="2" max="2" width="21.28125" style="44" customWidth="1"/>
    <col min="3" max="3" width="12.28125" style="44" customWidth="1"/>
    <col min="4" max="4" width="15.00390625" style="44" bestFit="1" customWidth="1"/>
    <col min="5" max="5" width="28.57421875" style="44" customWidth="1"/>
    <col min="6" max="6" width="9.140625" style="0" customWidth="1"/>
    <col min="7" max="16384" width="0" style="44" hidden="1" customWidth="1"/>
  </cols>
  <sheetData>
    <row r="1" spans="1:6" ht="15.75">
      <c r="A1" s="40" t="s">
        <v>90</v>
      </c>
      <c r="B1" s="41" t="s">
        <v>107</v>
      </c>
      <c r="C1" s="41"/>
      <c r="D1" s="41"/>
      <c r="E1" s="60" t="s">
        <v>150</v>
      </c>
      <c r="F1" s="43"/>
    </row>
    <row r="2" spans="1:6" ht="16.5" thickBot="1">
      <c r="A2" s="45"/>
      <c r="B2" s="42"/>
      <c r="C2" s="42"/>
      <c r="D2" s="42"/>
      <c r="E2" s="42"/>
      <c r="F2" s="43"/>
    </row>
    <row r="3" spans="1:6" ht="63.75">
      <c r="A3" s="46" t="s">
        <v>91</v>
      </c>
      <c r="B3" s="47" t="s">
        <v>92</v>
      </c>
      <c r="C3" s="47" t="s">
        <v>93</v>
      </c>
      <c r="D3" s="47" t="s">
        <v>94</v>
      </c>
      <c r="E3" s="47" t="s">
        <v>95</v>
      </c>
      <c r="F3" s="43"/>
    </row>
    <row r="4" spans="1:6" ht="15.75">
      <c r="A4" s="48"/>
      <c r="B4" s="85" t="s">
        <v>96</v>
      </c>
      <c r="C4" s="86"/>
      <c r="D4" s="86"/>
      <c r="E4" s="87"/>
      <c r="F4" s="43"/>
    </row>
    <row r="5" spans="1:6" ht="15.75">
      <c r="A5" s="49"/>
      <c r="B5" s="49"/>
      <c r="C5" s="50"/>
      <c r="D5" s="50"/>
      <c r="E5" s="51"/>
      <c r="F5" s="43"/>
    </row>
    <row r="6" spans="1:6" ht="15.75">
      <c r="A6" s="40" t="s">
        <v>97</v>
      </c>
      <c r="B6" s="88" t="s">
        <v>98</v>
      </c>
      <c r="C6" s="88"/>
      <c r="D6" s="88"/>
      <c r="E6" s="88"/>
      <c r="F6" s="88"/>
    </row>
    <row r="7" spans="1:6" ht="11.25" customHeight="1">
      <c r="A7" s="45"/>
      <c r="B7" s="88" t="s">
        <v>99</v>
      </c>
      <c r="C7" s="88"/>
      <c r="D7" s="88"/>
      <c r="E7" s="88"/>
      <c r="F7" s="88"/>
    </row>
    <row r="8" spans="1:6" ht="16.5" thickBot="1">
      <c r="A8" s="45"/>
      <c r="B8" s="42"/>
      <c r="C8" s="42"/>
      <c r="D8" s="42"/>
      <c r="E8" s="42"/>
      <c r="F8" s="42"/>
    </row>
    <row r="9" spans="1:6" ht="63.75">
      <c r="A9" s="46" t="s">
        <v>91</v>
      </c>
      <c r="B9" s="47" t="s">
        <v>100</v>
      </c>
      <c r="C9" s="47" t="s">
        <v>92</v>
      </c>
      <c r="D9" s="52" t="s">
        <v>101</v>
      </c>
      <c r="E9" s="53" t="s">
        <v>95</v>
      </c>
      <c r="F9" s="42"/>
    </row>
    <row r="10" spans="1:6" ht="15.75">
      <c r="A10" s="48"/>
      <c r="B10" s="85" t="s">
        <v>102</v>
      </c>
      <c r="C10" s="86"/>
      <c r="D10" s="86"/>
      <c r="E10" s="87"/>
      <c r="F10" s="42"/>
    </row>
    <row r="11" spans="1:6" ht="15.75">
      <c r="A11" s="45"/>
      <c r="B11" s="42"/>
      <c r="C11" s="42"/>
      <c r="D11" s="42"/>
      <c r="E11" s="42"/>
      <c r="F11" s="43"/>
    </row>
    <row r="12" spans="1:6" s="57" customFormat="1" ht="27" customHeight="1">
      <c r="A12" s="55" t="s">
        <v>103</v>
      </c>
      <c r="B12" s="89" t="s">
        <v>104</v>
      </c>
      <c r="C12" s="89"/>
      <c r="D12" s="89"/>
      <c r="E12" s="89"/>
      <c r="F12" s="56"/>
    </row>
    <row r="13" spans="1:6" ht="15.75" customHeight="1">
      <c r="A13" s="58"/>
      <c r="B13" s="59" t="s">
        <v>105</v>
      </c>
      <c r="C13" s="59"/>
      <c r="D13" s="81"/>
      <c r="E13" s="59" t="s">
        <v>106</v>
      </c>
      <c r="F13" s="43"/>
    </row>
    <row r="14" spans="1:6" ht="15.75" customHeight="1">
      <c r="A14" s="45"/>
      <c r="B14" s="42"/>
      <c r="C14" s="42"/>
      <c r="D14" s="42"/>
      <c r="E14" s="42"/>
      <c r="F14" s="43"/>
    </row>
    <row r="15" spans="1:6" ht="15.75" customHeight="1">
      <c r="A15" s="45"/>
      <c r="B15" s="42"/>
      <c r="C15" s="42"/>
      <c r="D15" s="42"/>
      <c r="E15" s="42"/>
      <c r="F15" s="43"/>
    </row>
    <row r="16" spans="1:6" ht="15.75" customHeight="1">
      <c r="A16" s="45"/>
      <c r="B16" s="42"/>
      <c r="C16" s="42"/>
      <c r="D16" s="42"/>
      <c r="E16" s="42"/>
      <c r="F16" s="43"/>
    </row>
    <row r="17" spans="1:6" ht="15.75" customHeight="1">
      <c r="A17" s="45"/>
      <c r="B17" s="42"/>
      <c r="C17" s="42"/>
      <c r="D17" s="42"/>
      <c r="E17" s="42"/>
      <c r="F17" s="43"/>
    </row>
  </sheetData>
  <sheetProtection/>
  <mergeCells count="5">
    <mergeCell ref="B4:E4"/>
    <mergeCell ref="B6:F6"/>
    <mergeCell ref="B7:F7"/>
    <mergeCell ref="B10:E10"/>
    <mergeCell ref="B12:E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A1" sqref="A1:H17"/>
    </sheetView>
  </sheetViews>
  <sheetFormatPr defaultColWidth="9.140625" defaultRowHeight="12.75"/>
  <cols>
    <col min="1" max="1" width="6.8515625" style="0" customWidth="1"/>
    <col min="2" max="2" width="6.7109375" style="6" customWidth="1"/>
    <col min="3" max="3" width="33.421875" style="0" customWidth="1"/>
    <col min="4" max="4" width="10.28125" style="0" customWidth="1"/>
    <col min="5" max="5" width="11.57421875" style="0" customWidth="1"/>
    <col min="6" max="6" width="8.421875" style="0" bestFit="1" customWidth="1"/>
    <col min="7" max="7" width="9.8515625" style="0" customWidth="1"/>
    <col min="8" max="8" width="10.8515625" style="0" customWidth="1"/>
  </cols>
  <sheetData>
    <row r="1" spans="1:10" ht="27" customHeight="1">
      <c r="A1" s="75" t="s">
        <v>108</v>
      </c>
      <c r="B1" s="90" t="s">
        <v>152</v>
      </c>
      <c r="C1" s="90"/>
      <c r="D1" s="90"/>
      <c r="E1" s="90"/>
      <c r="F1" s="90"/>
      <c r="G1" s="90"/>
      <c r="H1" s="90"/>
      <c r="I1" s="61"/>
      <c r="J1" s="61"/>
    </row>
    <row r="2" spans="1:10" ht="33" customHeight="1">
      <c r="A2" s="61"/>
      <c r="B2" s="62" t="s">
        <v>109</v>
      </c>
      <c r="C2" s="63" t="s">
        <v>110</v>
      </c>
      <c r="D2" s="90" t="s">
        <v>111</v>
      </c>
      <c r="E2" s="90"/>
      <c r="F2" s="90" t="s">
        <v>112</v>
      </c>
      <c r="G2" s="90"/>
      <c r="H2" s="90"/>
      <c r="I2" s="61"/>
      <c r="J2" s="61"/>
    </row>
    <row r="3" spans="1:10" ht="76.5">
      <c r="A3" s="61"/>
      <c r="B3" s="62"/>
      <c r="C3" s="63"/>
      <c r="D3" s="63" t="s">
        <v>113</v>
      </c>
      <c r="E3" s="63" t="s">
        <v>114</v>
      </c>
      <c r="F3" s="63" t="s">
        <v>113</v>
      </c>
      <c r="G3" s="63" t="s">
        <v>115</v>
      </c>
      <c r="H3" s="63" t="s">
        <v>116</v>
      </c>
      <c r="I3" s="61"/>
      <c r="J3" s="61"/>
    </row>
    <row r="4" spans="1:10" ht="25.5">
      <c r="A4" s="61"/>
      <c r="B4" s="62" t="s">
        <v>117</v>
      </c>
      <c r="C4" s="62" t="s">
        <v>118</v>
      </c>
      <c r="D4" s="62" t="s">
        <v>119</v>
      </c>
      <c r="E4" s="62" t="s">
        <v>120</v>
      </c>
      <c r="F4" s="62" t="s">
        <v>121</v>
      </c>
      <c r="G4" s="63" t="s">
        <v>122</v>
      </c>
      <c r="H4" s="62" t="s">
        <v>123</v>
      </c>
      <c r="I4" s="61"/>
      <c r="J4" s="61"/>
    </row>
    <row r="5" spans="1:10" ht="12.75">
      <c r="A5" s="61"/>
      <c r="B5" s="64">
        <v>1</v>
      </c>
      <c r="C5" s="65" t="s">
        <v>124</v>
      </c>
      <c r="D5" s="65">
        <v>1306398</v>
      </c>
      <c r="E5" s="79">
        <f>+D5*100/13702184</f>
        <v>9.53423191514579</v>
      </c>
      <c r="F5" s="65">
        <v>0</v>
      </c>
      <c r="G5" s="66">
        <v>0</v>
      </c>
      <c r="H5" s="65">
        <v>0</v>
      </c>
      <c r="I5" s="61"/>
      <c r="J5" s="61"/>
    </row>
    <row r="6" spans="1:10" ht="12.75">
      <c r="A6" s="61"/>
      <c r="B6" s="64">
        <v>2</v>
      </c>
      <c r="C6" s="65" t="s">
        <v>125</v>
      </c>
      <c r="D6" s="65">
        <v>2316000</v>
      </c>
      <c r="E6" s="79">
        <f aca="true" t="shared" si="0" ref="E6:E16">+D6*100/13702184</f>
        <v>16.90241497267881</v>
      </c>
      <c r="F6" s="65">
        <v>0</v>
      </c>
      <c r="G6" s="66">
        <v>0</v>
      </c>
      <c r="H6" s="65">
        <v>0</v>
      </c>
      <c r="I6" s="61"/>
      <c r="J6" s="61"/>
    </row>
    <row r="7" spans="1:11" ht="12.75">
      <c r="A7" s="61"/>
      <c r="B7" s="64">
        <v>3</v>
      </c>
      <c r="C7" s="65" t="s">
        <v>126</v>
      </c>
      <c r="D7" s="65">
        <v>12500</v>
      </c>
      <c r="E7" s="79">
        <f t="shared" si="0"/>
        <v>0.09122633296998493</v>
      </c>
      <c r="F7" s="65">
        <v>0</v>
      </c>
      <c r="G7" s="66">
        <v>0</v>
      </c>
      <c r="H7" s="65">
        <v>0</v>
      </c>
      <c r="I7" s="61"/>
      <c r="J7" s="61"/>
      <c r="K7" t="s">
        <v>54</v>
      </c>
    </row>
    <row r="8" spans="1:10" ht="15" customHeight="1">
      <c r="A8" s="61"/>
      <c r="B8" s="64">
        <v>4</v>
      </c>
      <c r="C8" s="65" t="s">
        <v>127</v>
      </c>
      <c r="D8" s="65">
        <v>5000</v>
      </c>
      <c r="E8" s="79">
        <f t="shared" si="0"/>
        <v>0.03649053318799397</v>
      </c>
      <c r="F8" s="65">
        <v>0</v>
      </c>
      <c r="G8" s="66">
        <v>0</v>
      </c>
      <c r="H8" s="65">
        <v>0</v>
      </c>
      <c r="I8" s="61"/>
      <c r="J8" s="61"/>
    </row>
    <row r="9" spans="1:10" ht="12.75">
      <c r="A9" s="61"/>
      <c r="B9" s="64">
        <v>5</v>
      </c>
      <c r="C9" s="65" t="s">
        <v>128</v>
      </c>
      <c r="D9" s="65">
        <v>1464000</v>
      </c>
      <c r="E9" s="79">
        <f t="shared" si="0"/>
        <v>10.684428117444636</v>
      </c>
      <c r="F9" s="65">
        <v>0</v>
      </c>
      <c r="G9" s="66">
        <v>0</v>
      </c>
      <c r="H9" s="65">
        <v>0</v>
      </c>
      <c r="I9" s="61"/>
      <c r="J9" s="61"/>
    </row>
    <row r="10" spans="1:10" ht="12.75">
      <c r="A10" s="61"/>
      <c r="B10" s="64">
        <v>6</v>
      </c>
      <c r="C10" s="65" t="s">
        <v>129</v>
      </c>
      <c r="D10" s="65">
        <v>501800</v>
      </c>
      <c r="E10" s="79">
        <f t="shared" si="0"/>
        <v>3.6621899107470752</v>
      </c>
      <c r="F10" s="65">
        <v>0</v>
      </c>
      <c r="G10" s="66">
        <v>0</v>
      </c>
      <c r="H10" s="65">
        <v>0</v>
      </c>
      <c r="I10" s="61"/>
      <c r="J10" s="61"/>
    </row>
    <row r="11" spans="1:10" ht="12.75">
      <c r="A11" s="61"/>
      <c r="B11" s="64">
        <v>7</v>
      </c>
      <c r="C11" s="65" t="s">
        <v>151</v>
      </c>
      <c r="D11" s="65">
        <v>20578</v>
      </c>
      <c r="E11" s="79">
        <f t="shared" si="0"/>
        <v>0.150180438388508</v>
      </c>
      <c r="F11" s="65">
        <v>0</v>
      </c>
      <c r="G11" s="66">
        <v>0</v>
      </c>
      <c r="H11" s="65">
        <v>0</v>
      </c>
      <c r="I11" s="61"/>
      <c r="J11" s="61"/>
    </row>
    <row r="12" spans="1:10" ht="12.75">
      <c r="A12" s="61"/>
      <c r="B12" s="64">
        <v>8</v>
      </c>
      <c r="C12" s="65" t="s">
        <v>130</v>
      </c>
      <c r="D12" s="65">
        <f>587063+582</f>
        <v>587645</v>
      </c>
      <c r="E12" s="79">
        <f t="shared" si="0"/>
        <v>4.288695875051744</v>
      </c>
      <c r="F12" s="65">
        <v>0</v>
      </c>
      <c r="G12" s="66">
        <v>0</v>
      </c>
      <c r="H12" s="65">
        <v>0</v>
      </c>
      <c r="I12" s="61"/>
      <c r="J12" s="61"/>
    </row>
    <row r="13" spans="1:10" ht="12.75">
      <c r="A13" s="61"/>
      <c r="B13" s="64">
        <v>9</v>
      </c>
      <c r="C13" s="65" t="s">
        <v>131</v>
      </c>
      <c r="D13" s="65">
        <v>2222600</v>
      </c>
      <c r="E13" s="79">
        <f t="shared" si="0"/>
        <v>16.22077181272708</v>
      </c>
      <c r="F13" s="65">
        <v>0</v>
      </c>
      <c r="G13" s="66">
        <v>0</v>
      </c>
      <c r="H13" s="65">
        <v>0</v>
      </c>
      <c r="I13" s="61"/>
      <c r="J13" s="61"/>
    </row>
    <row r="14" spans="1:10" ht="12.75">
      <c r="A14" s="61"/>
      <c r="B14" s="64">
        <v>10</v>
      </c>
      <c r="C14" s="65" t="s">
        <v>132</v>
      </c>
      <c r="D14" s="65">
        <v>2500</v>
      </c>
      <c r="E14" s="79">
        <f t="shared" si="0"/>
        <v>0.018245266593996987</v>
      </c>
      <c r="F14" s="65">
        <v>0</v>
      </c>
      <c r="G14" s="66">
        <v>0</v>
      </c>
      <c r="H14" s="65">
        <v>0</v>
      </c>
      <c r="I14" s="61"/>
      <c r="J14" s="61"/>
    </row>
    <row r="15" spans="1:10" ht="12.75">
      <c r="A15" s="61"/>
      <c r="B15" s="64">
        <v>11</v>
      </c>
      <c r="C15" s="65" t="s">
        <v>133</v>
      </c>
      <c r="D15" s="65">
        <f>152789+6500</f>
        <v>159289</v>
      </c>
      <c r="E15" s="79">
        <f t="shared" si="0"/>
        <v>1.1625081081964743</v>
      </c>
      <c r="F15" s="65">
        <v>0</v>
      </c>
      <c r="G15" s="66">
        <v>0</v>
      </c>
      <c r="H15" s="65">
        <v>0</v>
      </c>
      <c r="I15" s="61"/>
      <c r="J15" s="61"/>
    </row>
    <row r="16" spans="1:10" ht="12.75">
      <c r="A16" s="61"/>
      <c r="B16" s="64">
        <v>12</v>
      </c>
      <c r="C16" s="65" t="s">
        <v>134</v>
      </c>
      <c r="D16" s="65">
        <f>196195+6000</f>
        <v>202195</v>
      </c>
      <c r="E16" s="79">
        <f t="shared" si="0"/>
        <v>1.4756406715892882</v>
      </c>
      <c r="F16" s="65">
        <v>0</v>
      </c>
      <c r="G16" s="66">
        <v>0</v>
      </c>
      <c r="H16" s="65">
        <v>0</v>
      </c>
      <c r="I16" s="61"/>
      <c r="J16" s="61"/>
    </row>
    <row r="17" spans="1:10" ht="12.75">
      <c r="A17" s="61"/>
      <c r="B17" s="64"/>
      <c r="C17" s="62" t="s">
        <v>135</v>
      </c>
      <c r="D17" s="63">
        <f>SUM(D5:D16)</f>
        <v>8800505</v>
      </c>
      <c r="E17" s="80">
        <f>SUM(E5:E16)</f>
        <v>64.22702395472139</v>
      </c>
      <c r="F17" s="65">
        <v>0</v>
      </c>
      <c r="G17" s="66">
        <v>0</v>
      </c>
      <c r="H17" s="65">
        <v>0</v>
      </c>
      <c r="I17" s="61"/>
      <c r="J17" s="61"/>
    </row>
    <row r="18" spans="1:10" ht="12.75">
      <c r="A18" s="61"/>
      <c r="B18" s="67"/>
      <c r="C18" s="68"/>
      <c r="D18" s="69"/>
      <c r="E18" s="69"/>
      <c r="F18" s="69"/>
      <c r="G18" s="69"/>
      <c r="H18" s="69"/>
      <c r="I18" s="61"/>
      <c r="J18" s="61"/>
    </row>
    <row r="19" spans="1:10" ht="12.75">
      <c r="A19" s="61"/>
      <c r="B19" s="67"/>
      <c r="C19" s="68"/>
      <c r="D19" s="69"/>
      <c r="E19" s="69"/>
      <c r="F19" s="69"/>
      <c r="G19" s="69"/>
      <c r="H19" s="69"/>
      <c r="I19" s="61"/>
      <c r="J19" s="61"/>
    </row>
    <row r="20" spans="1:10" ht="12.75">
      <c r="A20" s="61"/>
      <c r="B20" s="67"/>
      <c r="C20" s="68"/>
      <c r="D20" s="69"/>
      <c r="E20" s="69"/>
      <c r="F20" s="69"/>
      <c r="G20" s="69"/>
      <c r="H20" s="69"/>
      <c r="I20" s="61"/>
      <c r="J20" s="61"/>
    </row>
    <row r="21" spans="1:10" ht="12.75">
      <c r="A21" s="61"/>
      <c r="B21" s="70"/>
      <c r="C21" s="61"/>
      <c r="D21" s="61"/>
      <c r="E21" s="61"/>
      <c r="F21" s="61"/>
      <c r="G21" s="56"/>
      <c r="H21" s="61"/>
      <c r="I21" s="61"/>
      <c r="J21" s="61"/>
    </row>
    <row r="22" spans="1:10" ht="12.75">
      <c r="A22" s="61"/>
      <c r="B22" s="70"/>
      <c r="C22" s="61"/>
      <c r="D22" s="61"/>
      <c r="E22" s="61"/>
      <c r="F22" s="61"/>
      <c r="G22" s="56"/>
      <c r="H22" s="61"/>
      <c r="I22" s="61"/>
      <c r="J22" s="61"/>
    </row>
    <row r="23" spans="1:10" ht="12.75">
      <c r="A23" s="61"/>
      <c r="B23" s="70"/>
      <c r="C23" s="61"/>
      <c r="D23" s="61"/>
      <c r="E23" s="61"/>
      <c r="F23" s="61"/>
      <c r="G23" s="56"/>
      <c r="H23" s="61"/>
      <c r="I23" s="61"/>
      <c r="J23" s="61"/>
    </row>
    <row r="24" spans="1:10" ht="12.75">
      <c r="A24" s="61"/>
      <c r="B24" s="70"/>
      <c r="C24" s="61"/>
      <c r="D24" s="61"/>
      <c r="E24" s="61"/>
      <c r="F24" s="61"/>
      <c r="G24" s="56"/>
      <c r="H24" s="61"/>
      <c r="I24" s="61"/>
      <c r="J24" s="61"/>
    </row>
    <row r="25" spans="1:10" ht="12.75">
      <c r="A25" s="61"/>
      <c r="B25" s="70"/>
      <c r="C25" s="61"/>
      <c r="D25" s="61"/>
      <c r="E25" s="61"/>
      <c r="F25" s="61"/>
      <c r="G25" s="56"/>
      <c r="H25" s="61"/>
      <c r="I25" s="61"/>
      <c r="J25" s="61"/>
    </row>
    <row r="26" spans="1:10" ht="12.75">
      <c r="A26" s="61"/>
      <c r="B26" s="70"/>
      <c r="C26" s="91"/>
      <c r="D26" s="91"/>
      <c r="E26" s="91"/>
      <c r="F26" s="91"/>
      <c r="G26" s="91"/>
      <c r="H26" s="91"/>
      <c r="I26" s="91"/>
      <c r="J26" s="61"/>
    </row>
    <row r="27" spans="1:10" ht="12.75">
      <c r="A27" s="61"/>
      <c r="B27" s="70"/>
      <c r="C27" s="61"/>
      <c r="D27" s="61"/>
      <c r="E27" s="61"/>
      <c r="F27" s="61"/>
      <c r="G27" s="56"/>
      <c r="H27" s="61"/>
      <c r="I27" s="61"/>
      <c r="J27" s="61"/>
    </row>
    <row r="28" spans="1:10" ht="12.75">
      <c r="A28" s="61"/>
      <c r="B28" s="70"/>
      <c r="C28" s="61"/>
      <c r="D28" s="61"/>
      <c r="E28" s="61"/>
      <c r="F28" s="61"/>
      <c r="G28" s="56"/>
      <c r="H28" s="61"/>
      <c r="I28" s="61"/>
      <c r="J28" s="61"/>
    </row>
    <row r="29" spans="1:10" ht="12.75">
      <c r="A29" s="61"/>
      <c r="B29" s="70"/>
      <c r="C29" s="61"/>
      <c r="D29" s="61"/>
      <c r="E29" s="61"/>
      <c r="F29" s="61"/>
      <c r="G29" s="56"/>
      <c r="H29" s="61"/>
      <c r="I29" s="61"/>
      <c r="J29" s="61"/>
    </row>
    <row r="30" spans="1:10" ht="12.75">
      <c r="A30" s="61"/>
      <c r="B30" s="70"/>
      <c r="C30" s="61"/>
      <c r="D30" s="61"/>
      <c r="E30" s="61"/>
      <c r="F30" s="61"/>
      <c r="G30" s="56"/>
      <c r="H30" s="61"/>
      <c r="I30" s="61"/>
      <c r="J30" s="61"/>
    </row>
    <row r="31" spans="1:10" ht="12.75">
      <c r="A31" s="61"/>
      <c r="B31" s="70"/>
      <c r="C31" s="61"/>
      <c r="D31" s="61"/>
      <c r="E31" s="61"/>
      <c r="F31" s="61"/>
      <c r="G31" s="56"/>
      <c r="H31" s="61"/>
      <c r="I31" s="61"/>
      <c r="J31" s="61"/>
    </row>
    <row r="32" spans="1:10" ht="12.75">
      <c r="A32" s="61"/>
      <c r="B32" s="70"/>
      <c r="C32" s="61"/>
      <c r="D32" s="61"/>
      <c r="E32" s="61"/>
      <c r="F32" s="61"/>
      <c r="G32" s="56"/>
      <c r="H32" s="61"/>
      <c r="I32" s="61"/>
      <c r="J32" s="61"/>
    </row>
    <row r="33" spans="1:10" ht="12.75">
      <c r="A33" s="61"/>
      <c r="B33" s="70"/>
      <c r="C33" s="61"/>
      <c r="D33" s="61"/>
      <c r="E33" s="61"/>
      <c r="F33" s="61"/>
      <c r="G33" s="56"/>
      <c r="H33" s="61"/>
      <c r="I33" s="61"/>
      <c r="J33" s="61"/>
    </row>
    <row r="34" spans="1:10" ht="12.75">
      <c r="A34" s="61"/>
      <c r="B34" s="70"/>
      <c r="C34" s="61"/>
      <c r="D34" s="61"/>
      <c r="E34" s="61"/>
      <c r="F34" s="61"/>
      <c r="G34" s="56"/>
      <c r="H34" s="61"/>
      <c r="I34" s="61"/>
      <c r="J34" s="61"/>
    </row>
    <row r="35" spans="1:10" ht="12.75">
      <c r="A35" s="61"/>
      <c r="B35" s="70"/>
      <c r="C35" s="61"/>
      <c r="D35" s="61"/>
      <c r="E35" s="61"/>
      <c r="F35" s="61"/>
      <c r="G35" s="56"/>
      <c r="H35" s="61"/>
      <c r="I35" s="61"/>
      <c r="J35" s="61"/>
    </row>
    <row r="36" spans="1:10" ht="12.75">
      <c r="A36" s="61"/>
      <c r="B36" s="70"/>
      <c r="C36" s="61"/>
      <c r="D36" s="61"/>
      <c r="E36" s="61"/>
      <c r="F36" s="61"/>
      <c r="G36" s="56"/>
      <c r="H36" s="61"/>
      <c r="I36" s="61"/>
      <c r="J36" s="61"/>
    </row>
    <row r="37" spans="1:10" ht="12.75">
      <c r="A37" s="61"/>
      <c r="B37" s="70"/>
      <c r="C37" s="61"/>
      <c r="D37" s="61"/>
      <c r="E37" s="61"/>
      <c r="F37" s="61"/>
      <c r="G37" s="56"/>
      <c r="H37" s="61"/>
      <c r="I37" s="61"/>
      <c r="J37" s="61"/>
    </row>
    <row r="38" spans="1:10" ht="12.75">
      <c r="A38" s="61"/>
      <c r="B38" s="70"/>
      <c r="C38" s="61"/>
      <c r="D38" s="61"/>
      <c r="E38" s="61"/>
      <c r="F38" s="61"/>
      <c r="G38" s="56"/>
      <c r="H38" s="61"/>
      <c r="I38" s="61"/>
      <c r="J38" s="61"/>
    </row>
    <row r="39" spans="1:10" ht="12.75">
      <c r="A39" s="61"/>
      <c r="B39" s="70"/>
      <c r="C39" s="61"/>
      <c r="D39" s="61"/>
      <c r="E39" s="61"/>
      <c r="F39" s="61"/>
      <c r="G39" s="56"/>
      <c r="H39" s="61"/>
      <c r="I39" s="61"/>
      <c r="J39" s="61"/>
    </row>
    <row r="40" spans="1:10" ht="12.75">
      <c r="A40" s="61"/>
      <c r="B40" s="70"/>
      <c r="C40" s="61"/>
      <c r="D40" s="61"/>
      <c r="E40" s="61"/>
      <c r="F40" s="61"/>
      <c r="G40" s="56"/>
      <c r="H40" s="61"/>
      <c r="I40" s="61"/>
      <c r="J40" s="61"/>
    </row>
    <row r="41" spans="1:10" ht="12.75">
      <c r="A41" s="61"/>
      <c r="B41" s="70"/>
      <c r="C41" s="61"/>
      <c r="D41" s="61"/>
      <c r="E41" s="61"/>
      <c r="F41" s="61"/>
      <c r="G41" s="56"/>
      <c r="H41" s="61"/>
      <c r="I41" s="61"/>
      <c r="J41" s="61"/>
    </row>
    <row r="42" spans="1:10" ht="12.75">
      <c r="A42" s="61"/>
      <c r="B42" s="70"/>
      <c r="C42" s="61"/>
      <c r="D42" s="61"/>
      <c r="E42" s="61"/>
      <c r="F42" s="61"/>
      <c r="G42" s="56"/>
      <c r="H42" s="61"/>
      <c r="I42" s="61"/>
      <c r="J42" s="61"/>
    </row>
    <row r="43" spans="1:10" ht="12.75">
      <c r="A43" s="61"/>
      <c r="B43" s="70"/>
      <c r="C43" s="61"/>
      <c r="D43" s="61"/>
      <c r="E43" s="61"/>
      <c r="F43" s="61"/>
      <c r="G43" s="56"/>
      <c r="H43" s="61"/>
      <c r="I43" s="61"/>
      <c r="J43" s="61"/>
    </row>
    <row r="44" spans="1:10" ht="12.75">
      <c r="A44" s="61"/>
      <c r="B44" s="70"/>
      <c r="C44" s="61"/>
      <c r="D44" s="61"/>
      <c r="E44" s="61"/>
      <c r="F44" s="61"/>
      <c r="G44" s="56"/>
      <c r="H44" s="61"/>
      <c r="I44" s="61"/>
      <c r="J44" s="61"/>
    </row>
    <row r="45" spans="1:10" ht="12.75">
      <c r="A45" s="61"/>
      <c r="B45" s="70"/>
      <c r="C45" s="61"/>
      <c r="D45" s="61"/>
      <c r="E45" s="61"/>
      <c r="F45" s="61"/>
      <c r="G45" s="56"/>
      <c r="H45" s="61"/>
      <c r="I45" s="61"/>
      <c r="J45" s="61"/>
    </row>
    <row r="46" spans="1:10" ht="12.75">
      <c r="A46" s="61"/>
      <c r="B46" s="70"/>
      <c r="C46" s="61"/>
      <c r="D46" s="61"/>
      <c r="E46" s="61"/>
      <c r="F46" s="61"/>
      <c r="G46" s="56"/>
      <c r="H46" s="61"/>
      <c r="I46" s="61"/>
      <c r="J46" s="61"/>
    </row>
    <row r="47" spans="1:10" ht="12.75">
      <c r="A47" s="61"/>
      <c r="B47" s="70"/>
      <c r="C47" s="61"/>
      <c r="D47" s="61"/>
      <c r="E47" s="61"/>
      <c r="F47" s="61"/>
      <c r="G47" s="56"/>
      <c r="H47" s="61"/>
      <c r="I47" s="61"/>
      <c r="J47" s="61"/>
    </row>
    <row r="48" spans="1:10" ht="12.75">
      <c r="A48" s="61"/>
      <c r="B48" s="70"/>
      <c r="C48" s="61"/>
      <c r="D48" s="61"/>
      <c r="E48" s="61"/>
      <c r="F48" s="61"/>
      <c r="G48" s="56"/>
      <c r="H48" s="61"/>
      <c r="I48" s="61"/>
      <c r="J48" s="61"/>
    </row>
    <row r="49" spans="1:10" ht="12.75">
      <c r="A49" s="61"/>
      <c r="B49" s="70"/>
      <c r="C49" s="61"/>
      <c r="D49" s="61"/>
      <c r="E49" s="61"/>
      <c r="F49" s="61"/>
      <c r="G49" s="56"/>
      <c r="H49" s="61"/>
      <c r="I49" s="61"/>
      <c r="J49" s="61"/>
    </row>
    <row r="50" spans="1:10" ht="12.75">
      <c r="A50" s="61"/>
      <c r="B50" s="70"/>
      <c r="C50" s="61"/>
      <c r="D50" s="61"/>
      <c r="E50" s="61"/>
      <c r="F50" s="61"/>
      <c r="G50" s="56"/>
      <c r="H50" s="61"/>
      <c r="I50" s="61"/>
      <c r="J50" s="61"/>
    </row>
    <row r="51" spans="1:10" ht="12.75">
      <c r="A51" s="61"/>
      <c r="B51" s="70"/>
      <c r="C51" s="61"/>
      <c r="D51" s="61"/>
      <c r="E51" s="61"/>
      <c r="F51" s="61"/>
      <c r="G51" s="56"/>
      <c r="H51" s="61"/>
      <c r="I51" s="61"/>
      <c r="J51" s="61"/>
    </row>
    <row r="52" spans="1:10" ht="12.75">
      <c r="A52" s="61"/>
      <c r="B52" s="70"/>
      <c r="C52" s="61"/>
      <c r="D52" s="61"/>
      <c r="E52" s="61"/>
      <c r="F52" s="61"/>
      <c r="G52" s="56"/>
      <c r="H52" s="61"/>
      <c r="I52" s="61"/>
      <c r="J52" s="61"/>
    </row>
    <row r="53" spans="1:10" ht="12.75">
      <c r="A53" s="61"/>
      <c r="B53" s="70"/>
      <c r="C53" s="61"/>
      <c r="D53" s="61"/>
      <c r="E53" s="61"/>
      <c r="F53" s="61"/>
      <c r="G53" s="56"/>
      <c r="H53" s="61"/>
      <c r="I53" s="61"/>
      <c r="J53" s="61"/>
    </row>
    <row r="54" spans="1:10" ht="12.75">
      <c r="A54" s="61"/>
      <c r="B54" s="70"/>
      <c r="C54" s="61"/>
      <c r="D54" s="61"/>
      <c r="E54" s="61"/>
      <c r="F54" s="61"/>
      <c r="G54" s="56"/>
      <c r="H54" s="61"/>
      <c r="I54" s="61"/>
      <c r="J54" s="61"/>
    </row>
    <row r="55" spans="1:10" ht="12.75">
      <c r="A55" s="61"/>
      <c r="B55" s="70"/>
      <c r="C55" s="61"/>
      <c r="D55" s="61"/>
      <c r="E55" s="61"/>
      <c r="F55" s="61"/>
      <c r="G55" s="56"/>
      <c r="H55" s="61"/>
      <c r="I55" s="61"/>
      <c r="J55" s="61"/>
    </row>
    <row r="56" spans="1:10" ht="12.75">
      <c r="A56" s="61"/>
      <c r="B56" s="70"/>
      <c r="C56" s="61"/>
      <c r="D56" s="61"/>
      <c r="E56" s="61"/>
      <c r="F56" s="61"/>
      <c r="G56" s="56"/>
      <c r="H56" s="61"/>
      <c r="I56" s="61"/>
      <c r="J56" s="61"/>
    </row>
    <row r="57" spans="1:10" ht="12.75">
      <c r="A57" s="61"/>
      <c r="B57" s="70"/>
      <c r="C57" s="61"/>
      <c r="D57" s="61"/>
      <c r="E57" s="61"/>
      <c r="F57" s="61"/>
      <c r="G57" s="56"/>
      <c r="H57" s="61"/>
      <c r="I57" s="61"/>
      <c r="J57" s="61"/>
    </row>
    <row r="58" spans="1:10" ht="12.75">
      <c r="A58" s="61"/>
      <c r="B58" s="70"/>
      <c r="C58" s="61"/>
      <c r="D58" s="61"/>
      <c r="E58" s="61"/>
      <c r="F58" s="61"/>
      <c r="G58" s="56"/>
      <c r="H58" s="61"/>
      <c r="I58" s="61"/>
      <c r="J58" s="61"/>
    </row>
    <row r="59" spans="1:10" ht="12.75">
      <c r="A59" s="61"/>
      <c r="B59" s="70"/>
      <c r="C59" s="61"/>
      <c r="D59" s="61"/>
      <c r="E59" s="61"/>
      <c r="F59" s="61"/>
      <c r="G59" s="56"/>
      <c r="H59" s="61"/>
      <c r="I59" s="61"/>
      <c r="J59" s="61"/>
    </row>
    <row r="60" spans="1:10" ht="12.75">
      <c r="A60" s="61"/>
      <c r="B60" s="70"/>
      <c r="C60" s="61"/>
      <c r="D60" s="61"/>
      <c r="E60" s="61"/>
      <c r="F60" s="61"/>
      <c r="G60" s="56"/>
      <c r="H60" s="61"/>
      <c r="I60" s="61"/>
      <c r="J60" s="61"/>
    </row>
    <row r="61" spans="1:10" ht="12.75">
      <c r="A61" s="61"/>
      <c r="B61" s="70"/>
      <c r="C61" s="61"/>
      <c r="D61" s="61"/>
      <c r="E61" s="61"/>
      <c r="F61" s="61"/>
      <c r="G61" s="56"/>
      <c r="H61" s="61"/>
      <c r="I61" s="61"/>
      <c r="J61" s="61"/>
    </row>
    <row r="62" spans="1:10" ht="12.75">
      <c r="A62" s="61"/>
      <c r="B62" s="70"/>
      <c r="C62" s="61"/>
      <c r="D62" s="61"/>
      <c r="E62" s="61"/>
      <c r="F62" s="61"/>
      <c r="G62" s="56"/>
      <c r="H62" s="61"/>
      <c r="I62" s="61"/>
      <c r="J62" s="61"/>
    </row>
    <row r="63" spans="1:10" ht="12.75">
      <c r="A63" s="61"/>
      <c r="B63" s="70"/>
      <c r="C63" s="61"/>
      <c r="D63" s="61"/>
      <c r="E63" s="61"/>
      <c r="F63" s="61"/>
      <c r="G63" s="56"/>
      <c r="H63" s="61"/>
      <c r="I63" s="61"/>
      <c r="J63" s="61"/>
    </row>
    <row r="64" spans="1:10" ht="12.75">
      <c r="A64" s="61"/>
      <c r="B64" s="70"/>
      <c r="C64" s="61"/>
      <c r="D64" s="61"/>
      <c r="E64" s="61"/>
      <c r="F64" s="61"/>
      <c r="G64" s="56"/>
      <c r="H64" s="61"/>
      <c r="I64" s="61"/>
      <c r="J64" s="61"/>
    </row>
    <row r="65" spans="1:10" ht="12.75">
      <c r="A65" s="61"/>
      <c r="B65" s="70"/>
      <c r="C65" s="61"/>
      <c r="D65" s="61"/>
      <c r="E65" s="61"/>
      <c r="F65" s="61"/>
      <c r="G65" s="56"/>
      <c r="H65" s="61"/>
      <c r="I65" s="61"/>
      <c r="J65" s="61"/>
    </row>
    <row r="66" spans="1:10" ht="12.75">
      <c r="A66" s="61"/>
      <c r="B66" s="70"/>
      <c r="C66" s="61"/>
      <c r="D66" s="61"/>
      <c r="E66" s="61"/>
      <c r="F66" s="61"/>
      <c r="G66" s="56"/>
      <c r="H66" s="61"/>
      <c r="I66" s="61"/>
      <c r="J66" s="61"/>
    </row>
    <row r="67" spans="1:10" ht="12.75">
      <c r="A67" s="61"/>
      <c r="B67" s="70"/>
      <c r="C67" s="61"/>
      <c r="D67" s="61"/>
      <c r="E67" s="61"/>
      <c r="F67" s="61"/>
      <c r="G67" s="56"/>
      <c r="H67" s="61"/>
      <c r="I67" s="61"/>
      <c r="J67" s="61"/>
    </row>
    <row r="68" spans="1:10" ht="12.75">
      <c r="A68" s="61"/>
      <c r="B68" s="70"/>
      <c r="C68" s="61"/>
      <c r="D68" s="61"/>
      <c r="E68" s="61"/>
      <c r="F68" s="61"/>
      <c r="G68" s="56"/>
      <c r="H68" s="61"/>
      <c r="I68" s="61"/>
      <c r="J68" s="61"/>
    </row>
    <row r="69" spans="1:10" ht="12.75">
      <c r="A69" s="61"/>
      <c r="B69" s="70"/>
      <c r="C69" s="61"/>
      <c r="D69" s="61"/>
      <c r="E69" s="61"/>
      <c r="F69" s="61"/>
      <c r="G69" s="56"/>
      <c r="H69" s="61"/>
      <c r="I69" s="61"/>
      <c r="J69" s="61"/>
    </row>
    <row r="70" spans="1:10" ht="12.75">
      <c r="A70" s="61"/>
      <c r="B70" s="70"/>
      <c r="C70" s="61"/>
      <c r="D70" s="61"/>
      <c r="E70" s="61"/>
      <c r="F70" s="61"/>
      <c r="G70" s="56"/>
      <c r="H70" s="61"/>
      <c r="I70" s="61"/>
      <c r="J70" s="61"/>
    </row>
    <row r="71" spans="1:10" ht="12.75">
      <c r="A71" s="61"/>
      <c r="B71" s="70"/>
      <c r="C71" s="61"/>
      <c r="D71" s="61"/>
      <c r="E71" s="61"/>
      <c r="F71" s="61"/>
      <c r="G71" s="56"/>
      <c r="H71" s="61"/>
      <c r="I71" s="61"/>
      <c r="J71" s="61"/>
    </row>
    <row r="72" spans="1:10" ht="12.75">
      <c r="A72" s="61"/>
      <c r="B72" s="70"/>
      <c r="C72" s="61"/>
      <c r="D72" s="61"/>
      <c r="E72" s="61"/>
      <c r="F72" s="61"/>
      <c r="G72" s="56"/>
      <c r="H72" s="61"/>
      <c r="I72" s="61"/>
      <c r="J72" s="61"/>
    </row>
    <row r="73" spans="1:10" ht="12.75">
      <c r="A73" s="61"/>
      <c r="B73" s="70"/>
      <c r="C73" s="61"/>
      <c r="D73" s="61"/>
      <c r="E73" s="61"/>
      <c r="F73" s="61"/>
      <c r="G73" s="56"/>
      <c r="H73" s="61"/>
      <c r="I73" s="61"/>
      <c r="J73" s="61"/>
    </row>
    <row r="74" spans="1:10" ht="12.75">
      <c r="A74" s="61"/>
      <c r="B74" s="70"/>
      <c r="C74" s="61"/>
      <c r="D74" s="61"/>
      <c r="E74" s="61"/>
      <c r="F74" s="61"/>
      <c r="G74" s="56"/>
      <c r="H74" s="61"/>
      <c r="I74" s="61"/>
      <c r="J74" s="61"/>
    </row>
    <row r="75" spans="1:10" ht="12.75">
      <c r="A75" s="61"/>
      <c r="B75" s="70"/>
      <c r="C75" s="61"/>
      <c r="D75" s="61"/>
      <c r="E75" s="61"/>
      <c r="F75" s="61"/>
      <c r="G75" s="56"/>
      <c r="H75" s="61"/>
      <c r="I75" s="61"/>
      <c r="J75" s="61"/>
    </row>
  </sheetData>
  <sheetProtection/>
  <mergeCells count="4">
    <mergeCell ref="B1:H1"/>
    <mergeCell ref="D2:E2"/>
    <mergeCell ref="F2:H2"/>
    <mergeCell ref="C26:I26"/>
  </mergeCells>
  <printOptions/>
  <pageMargins left="0.42" right="0.27" top="0.89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4">
      <selection activeCell="A2" sqref="A2:E16"/>
    </sheetView>
  </sheetViews>
  <sheetFormatPr defaultColWidth="9.140625" defaultRowHeight="12.75"/>
  <cols>
    <col min="2" max="2" width="6.421875" style="0" bestFit="1" customWidth="1"/>
    <col min="3" max="3" width="55.7109375" style="0" customWidth="1"/>
    <col min="4" max="4" width="12.421875" style="0" customWidth="1"/>
    <col min="5" max="5" width="17.00390625" style="0" customWidth="1"/>
  </cols>
  <sheetData>
    <row r="2" spans="1:5" ht="33.75" customHeight="1">
      <c r="A2" s="75" t="s">
        <v>140</v>
      </c>
      <c r="B2" s="92" t="s">
        <v>154</v>
      </c>
      <c r="C2" s="92"/>
      <c r="D2" s="92"/>
      <c r="E2" s="92"/>
    </row>
    <row r="3" spans="2:5" ht="25.5">
      <c r="B3" s="62" t="s">
        <v>109</v>
      </c>
      <c r="C3" s="63" t="s">
        <v>110</v>
      </c>
      <c r="D3" s="63" t="s">
        <v>141</v>
      </c>
      <c r="E3" s="63" t="s">
        <v>142</v>
      </c>
    </row>
    <row r="4" spans="2:5" ht="12.75">
      <c r="B4" s="76">
        <v>1</v>
      </c>
      <c r="C4" s="76" t="s">
        <v>143</v>
      </c>
      <c r="D4" s="76">
        <v>1153546</v>
      </c>
      <c r="E4" s="83">
        <f aca="true" t="shared" si="0" ref="E4:E9">+D4/13702184*100</f>
        <v>8.41870171937554</v>
      </c>
    </row>
    <row r="5" spans="2:5" ht="12.75">
      <c r="B5" s="76">
        <v>2</v>
      </c>
      <c r="C5" s="76" t="s">
        <v>155</v>
      </c>
      <c r="D5" s="76">
        <v>210000</v>
      </c>
      <c r="E5" s="83">
        <f t="shared" si="0"/>
        <v>1.532602393895747</v>
      </c>
    </row>
    <row r="6" spans="2:5" ht="12.75">
      <c r="B6" s="76">
        <v>3</v>
      </c>
      <c r="C6" s="76" t="s">
        <v>148</v>
      </c>
      <c r="D6" s="76">
        <v>256091</v>
      </c>
      <c r="E6" s="83">
        <f t="shared" si="0"/>
        <v>1.868979426929313</v>
      </c>
    </row>
    <row r="7" spans="2:5" ht="12.75">
      <c r="B7" s="76">
        <v>4</v>
      </c>
      <c r="C7" s="76" t="s">
        <v>144</v>
      </c>
      <c r="D7" s="76">
        <v>326587</v>
      </c>
      <c r="E7" s="83">
        <f t="shared" si="0"/>
        <v>2.383466752453477</v>
      </c>
    </row>
    <row r="8" spans="2:5" ht="12.75">
      <c r="B8" s="76">
        <v>5</v>
      </c>
      <c r="C8" s="76" t="s">
        <v>145</v>
      </c>
      <c r="D8" s="76">
        <v>200000</v>
      </c>
      <c r="E8" s="83">
        <f t="shared" si="0"/>
        <v>1.459621327519759</v>
      </c>
    </row>
    <row r="9" spans="2:5" ht="12.75">
      <c r="B9" s="76">
        <v>6</v>
      </c>
      <c r="C9" s="110" t="s">
        <v>156</v>
      </c>
      <c r="D9" s="76">
        <v>186795</v>
      </c>
      <c r="E9" s="83">
        <f t="shared" si="0"/>
        <v>1.3632498293702668</v>
      </c>
    </row>
    <row r="10" spans="2:5" ht="12.75">
      <c r="B10" s="76"/>
      <c r="C10" s="77" t="s">
        <v>146</v>
      </c>
      <c r="D10" s="78">
        <f>SUM(D4:D9)</f>
        <v>2333019</v>
      </c>
      <c r="E10" s="84">
        <f>SUM(E4:E9)</f>
        <v>17.026621449544102</v>
      </c>
    </row>
    <row r="13" spans="2:5" ht="15.75">
      <c r="B13" s="82" t="s">
        <v>153</v>
      </c>
      <c r="C13" s="82"/>
      <c r="D13" s="82"/>
      <c r="E13" s="82"/>
    </row>
    <row r="14" spans="1:6" ht="15.75">
      <c r="A14" s="71" t="s">
        <v>147</v>
      </c>
      <c r="B14" s="44"/>
      <c r="C14" s="44"/>
      <c r="D14" s="44"/>
      <c r="E14" s="44"/>
      <c r="F14" s="82"/>
    </row>
    <row r="15" spans="1:6" ht="173.25">
      <c r="A15" s="54"/>
      <c r="B15" s="72" t="s">
        <v>136</v>
      </c>
      <c r="C15" s="73" t="s">
        <v>137</v>
      </c>
      <c r="D15" s="73" t="s">
        <v>138</v>
      </c>
      <c r="E15" s="73" t="s">
        <v>139</v>
      </c>
      <c r="F15" s="44"/>
    </row>
    <row r="16" spans="1:6" ht="15.75">
      <c r="A16" s="74"/>
      <c r="B16" s="93" t="s">
        <v>102</v>
      </c>
      <c r="C16" s="93"/>
      <c r="D16" s="93"/>
      <c r="E16" s="93"/>
      <c r="F16" s="44"/>
    </row>
    <row r="17" ht="15.75">
      <c r="F17" s="44"/>
    </row>
  </sheetData>
  <sheetProtection/>
  <mergeCells count="2">
    <mergeCell ref="B2:E2"/>
    <mergeCell ref="B16:E16"/>
  </mergeCells>
  <printOptions/>
  <pageMargins left="0.34" right="0.3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7">
      <selection activeCell="L9" sqref="L9"/>
    </sheetView>
  </sheetViews>
  <sheetFormatPr defaultColWidth="9.140625" defaultRowHeight="12.75"/>
  <cols>
    <col min="1" max="1" width="4.8515625" style="0" customWidth="1"/>
    <col min="2" max="2" width="31.8515625" style="0" customWidth="1"/>
    <col min="3" max="3" width="10.57421875" style="0" customWidth="1"/>
    <col min="4" max="4" width="8.57421875" style="0" customWidth="1"/>
    <col min="5" max="5" width="11.421875" style="0" customWidth="1"/>
    <col min="6" max="6" width="7.28125" style="0" customWidth="1"/>
    <col min="7" max="7" width="9.28125" style="0" customWidth="1"/>
    <col min="8" max="8" width="8.57421875" style="0" customWidth="1"/>
    <col min="9" max="9" width="8.28125" style="0" customWidth="1"/>
    <col min="10" max="10" width="10.7109375" style="0" customWidth="1"/>
    <col min="11" max="12" width="10.00390625" style="0" bestFit="1" customWidth="1"/>
  </cols>
  <sheetData>
    <row r="1" spans="1:9" ht="91.5" customHeight="1">
      <c r="A1" s="94" t="s">
        <v>149</v>
      </c>
      <c r="B1" s="94"/>
      <c r="C1" s="94"/>
      <c r="D1" s="94"/>
      <c r="E1" s="94"/>
      <c r="F1" s="94"/>
      <c r="G1" s="94"/>
      <c r="H1" s="94"/>
      <c r="I1" s="94"/>
    </row>
    <row r="2" spans="1:9" ht="19.5" customHeight="1">
      <c r="A2" s="95" t="s">
        <v>89</v>
      </c>
      <c r="B2" s="95"/>
      <c r="C2" s="95"/>
      <c r="D2" s="95"/>
      <c r="E2" s="95"/>
      <c r="F2" s="95"/>
      <c r="G2" s="95"/>
      <c r="H2" s="95"/>
      <c r="I2" s="95"/>
    </row>
    <row r="3" spans="1:9" ht="24.75" customHeight="1">
      <c r="A3" s="95" t="s">
        <v>75</v>
      </c>
      <c r="B3" s="95"/>
      <c r="C3" s="96" t="s">
        <v>76</v>
      </c>
      <c r="D3" s="97"/>
      <c r="E3" s="98"/>
      <c r="F3" s="96" t="s">
        <v>66</v>
      </c>
      <c r="G3" s="97"/>
      <c r="H3" s="97"/>
      <c r="I3" s="98"/>
    </row>
    <row r="4" spans="1:9" ht="19.5" customHeight="1">
      <c r="A4" s="95" t="s">
        <v>88</v>
      </c>
      <c r="B4" s="95"/>
      <c r="C4" s="96" t="s">
        <v>150</v>
      </c>
      <c r="D4" s="97"/>
      <c r="E4" s="97"/>
      <c r="F4" s="97"/>
      <c r="G4" s="97"/>
      <c r="H4" s="97"/>
      <c r="I4" s="98"/>
    </row>
    <row r="5" spans="1:9" ht="44.25" customHeight="1">
      <c r="A5" s="99" t="s">
        <v>67</v>
      </c>
      <c r="B5" s="99"/>
      <c r="C5" s="100" t="s">
        <v>77</v>
      </c>
      <c r="D5" s="100"/>
      <c r="E5" s="100" t="s">
        <v>68</v>
      </c>
      <c r="F5" s="100"/>
      <c r="G5" s="100" t="s">
        <v>69</v>
      </c>
      <c r="H5" s="100"/>
      <c r="I5" s="100"/>
    </row>
    <row r="6" spans="1:9" ht="19.5" customHeight="1">
      <c r="A6" s="101" t="s">
        <v>70</v>
      </c>
      <c r="B6" s="101"/>
      <c r="C6" s="102">
        <v>0</v>
      </c>
      <c r="D6" s="102"/>
      <c r="E6" s="103">
        <v>0</v>
      </c>
      <c r="F6" s="103"/>
      <c r="G6" s="103">
        <v>0</v>
      </c>
      <c r="H6" s="103"/>
      <c r="I6" s="103"/>
    </row>
    <row r="7" spans="1:9" ht="19.5" customHeight="1">
      <c r="A7" s="101" t="s">
        <v>71</v>
      </c>
      <c r="B7" s="101"/>
      <c r="C7" s="102">
        <v>0</v>
      </c>
      <c r="D7" s="102"/>
      <c r="E7" s="103">
        <v>0</v>
      </c>
      <c r="F7" s="103"/>
      <c r="G7" s="103">
        <v>0</v>
      </c>
      <c r="H7" s="103"/>
      <c r="I7" s="103"/>
    </row>
    <row r="8" spans="1:9" ht="19.5" customHeight="1">
      <c r="A8" s="104" t="s">
        <v>63</v>
      </c>
      <c r="B8" s="104"/>
      <c r="C8" s="102">
        <v>0</v>
      </c>
      <c r="D8" s="102"/>
      <c r="E8" s="103">
        <v>0</v>
      </c>
      <c r="F8" s="103"/>
      <c r="G8" s="103">
        <v>0</v>
      </c>
      <c r="H8" s="103"/>
      <c r="I8" s="103"/>
    </row>
    <row r="9" spans="1:9" ht="19.5" customHeight="1">
      <c r="A9" s="104" t="s">
        <v>72</v>
      </c>
      <c r="B9" s="104"/>
      <c r="C9" s="105"/>
      <c r="D9" s="105"/>
      <c r="E9" s="105"/>
      <c r="F9" s="105"/>
      <c r="G9" s="105"/>
      <c r="H9" s="105"/>
      <c r="I9" s="105"/>
    </row>
    <row r="10" spans="1:9" ht="19.5" customHeight="1">
      <c r="A10" s="101" t="s">
        <v>70</v>
      </c>
      <c r="B10" s="101"/>
      <c r="C10" s="102">
        <v>0</v>
      </c>
      <c r="D10" s="102"/>
      <c r="E10" s="103">
        <v>0</v>
      </c>
      <c r="F10" s="103"/>
      <c r="G10" s="103">
        <v>0</v>
      </c>
      <c r="H10" s="103"/>
      <c r="I10" s="103"/>
    </row>
    <row r="11" spans="1:9" ht="19.5" customHeight="1">
      <c r="A11" s="101" t="s">
        <v>71</v>
      </c>
      <c r="B11" s="101"/>
      <c r="C11" s="102">
        <v>0</v>
      </c>
      <c r="D11" s="102"/>
      <c r="E11" s="103">
        <v>0</v>
      </c>
      <c r="F11" s="103"/>
      <c r="G11" s="103">
        <v>0</v>
      </c>
      <c r="H11" s="103"/>
      <c r="I11" s="103"/>
    </row>
    <row r="12" spans="1:9" ht="19.5" customHeight="1">
      <c r="A12" s="104" t="s">
        <v>63</v>
      </c>
      <c r="B12" s="104"/>
      <c r="C12" s="102">
        <v>0</v>
      </c>
      <c r="D12" s="102"/>
      <c r="E12" s="103">
        <v>0</v>
      </c>
      <c r="F12" s="103"/>
      <c r="G12" s="103">
        <v>0</v>
      </c>
      <c r="H12" s="103"/>
      <c r="I12" s="103"/>
    </row>
    <row r="13" spans="1:9" ht="19.5" customHeight="1">
      <c r="A13" s="104" t="s">
        <v>73</v>
      </c>
      <c r="B13" s="104"/>
      <c r="C13" s="105"/>
      <c r="D13" s="105"/>
      <c r="E13" s="105"/>
      <c r="F13" s="105"/>
      <c r="G13" s="105"/>
      <c r="H13" s="105"/>
      <c r="I13" s="105"/>
    </row>
    <row r="14" spans="1:9" ht="19.5" customHeight="1">
      <c r="A14" s="101" t="s">
        <v>70</v>
      </c>
      <c r="B14" s="101"/>
      <c r="C14" s="102">
        <v>0</v>
      </c>
      <c r="D14" s="102"/>
      <c r="E14" s="103">
        <v>0</v>
      </c>
      <c r="F14" s="103"/>
      <c r="G14" s="103">
        <v>0</v>
      </c>
      <c r="H14" s="103"/>
      <c r="I14" s="103"/>
    </row>
    <row r="15" spans="1:9" ht="19.5" customHeight="1">
      <c r="A15" s="101" t="s">
        <v>71</v>
      </c>
      <c r="B15" s="101"/>
      <c r="C15" s="102">
        <v>0</v>
      </c>
      <c r="D15" s="102"/>
      <c r="E15" s="103">
        <v>0</v>
      </c>
      <c r="F15" s="103"/>
      <c r="G15" s="103">
        <v>0</v>
      </c>
      <c r="H15" s="103"/>
      <c r="I15" s="103"/>
    </row>
    <row r="16" spans="1:9" ht="35.25" customHeight="1">
      <c r="A16" s="104" t="s">
        <v>63</v>
      </c>
      <c r="B16" s="104"/>
      <c r="C16" s="102">
        <v>0</v>
      </c>
      <c r="D16" s="102"/>
      <c r="E16" s="103">
        <v>0</v>
      </c>
      <c r="F16" s="103"/>
      <c r="G16" s="103">
        <v>0</v>
      </c>
      <c r="H16" s="103"/>
      <c r="I16" s="103"/>
    </row>
    <row r="17" spans="1:9" ht="42.75" customHeight="1">
      <c r="A17" s="104" t="s">
        <v>74</v>
      </c>
      <c r="B17" s="104"/>
      <c r="C17" s="106">
        <v>13702184</v>
      </c>
      <c r="D17" s="107"/>
      <c r="E17" s="107"/>
      <c r="F17" s="107"/>
      <c r="G17" s="107"/>
      <c r="H17" s="107"/>
      <c r="I17" s="108"/>
    </row>
    <row r="18" spans="1:9" ht="13.5">
      <c r="A18" s="109" t="s">
        <v>0</v>
      </c>
      <c r="B18" s="109" t="s">
        <v>1</v>
      </c>
      <c r="C18" s="109" t="s">
        <v>13</v>
      </c>
      <c r="D18" s="109" t="s">
        <v>14</v>
      </c>
      <c r="E18" s="109" t="s">
        <v>61</v>
      </c>
      <c r="F18" s="100" t="s">
        <v>15</v>
      </c>
      <c r="G18" s="100"/>
      <c r="H18" s="100" t="s">
        <v>62</v>
      </c>
      <c r="I18" s="100"/>
    </row>
    <row r="19" spans="1:9" ht="54">
      <c r="A19" s="109"/>
      <c r="B19" s="109"/>
      <c r="C19" s="109"/>
      <c r="D19" s="109"/>
      <c r="E19" s="109"/>
      <c r="F19" s="14" t="s">
        <v>16</v>
      </c>
      <c r="G19" s="15" t="s">
        <v>64</v>
      </c>
      <c r="H19" s="15" t="s">
        <v>9</v>
      </c>
      <c r="I19" s="14" t="s">
        <v>10</v>
      </c>
    </row>
    <row r="20" spans="1:9" ht="40.5">
      <c r="A20" s="13" t="s">
        <v>2</v>
      </c>
      <c r="B20" s="13" t="s">
        <v>3</v>
      </c>
      <c r="C20" s="13" t="s">
        <v>4</v>
      </c>
      <c r="D20" s="13" t="s">
        <v>5</v>
      </c>
      <c r="E20" s="13" t="s">
        <v>6</v>
      </c>
      <c r="F20" s="9" t="s">
        <v>7</v>
      </c>
      <c r="G20" s="9" t="s">
        <v>8</v>
      </c>
      <c r="H20" s="9" t="s">
        <v>12</v>
      </c>
      <c r="I20" s="9" t="s">
        <v>11</v>
      </c>
    </row>
    <row r="21" spans="1:9" ht="27">
      <c r="A21" s="16" t="s">
        <v>85</v>
      </c>
      <c r="B21" s="17" t="s">
        <v>17</v>
      </c>
      <c r="C21" s="18"/>
      <c r="D21" s="18"/>
      <c r="E21" s="18"/>
      <c r="F21" s="18"/>
      <c r="G21" s="18"/>
      <c r="H21" s="19" t="s">
        <v>54</v>
      </c>
      <c r="I21" s="19"/>
    </row>
    <row r="22" spans="1:9" ht="15">
      <c r="A22" s="20" t="s">
        <v>18</v>
      </c>
      <c r="B22" s="21" t="s">
        <v>19</v>
      </c>
      <c r="C22" s="18"/>
      <c r="D22" s="18"/>
      <c r="E22" s="18"/>
      <c r="F22" s="18"/>
      <c r="G22" s="18"/>
      <c r="H22" s="19" t="s">
        <v>54</v>
      </c>
      <c r="I22" s="19"/>
    </row>
    <row r="23" spans="1:9" ht="13.5">
      <c r="A23" s="22" t="s">
        <v>20</v>
      </c>
      <c r="B23" s="23" t="s">
        <v>21</v>
      </c>
      <c r="C23" s="24">
        <v>12</v>
      </c>
      <c r="D23" s="24">
        <v>8800505</v>
      </c>
      <c r="E23" s="25">
        <v>8780005</v>
      </c>
      <c r="F23" s="11">
        <v>64.23</v>
      </c>
      <c r="G23" s="11">
        <v>64.23</v>
      </c>
      <c r="H23" s="24">
        <v>0</v>
      </c>
      <c r="I23" s="11">
        <v>0</v>
      </c>
    </row>
    <row r="24" spans="1:9" ht="25.5">
      <c r="A24" s="22" t="s">
        <v>22</v>
      </c>
      <c r="B24" s="10" t="s">
        <v>23</v>
      </c>
      <c r="C24" s="24">
        <v>0</v>
      </c>
      <c r="D24" s="24">
        <v>0</v>
      </c>
      <c r="E24" s="24">
        <v>0</v>
      </c>
      <c r="F24" s="11">
        <f>D24/$D$57*100</f>
        <v>0</v>
      </c>
      <c r="G24" s="11">
        <f>D24/$D$57*100</f>
        <v>0</v>
      </c>
      <c r="H24" s="24">
        <v>0</v>
      </c>
      <c r="I24" s="11">
        <v>0</v>
      </c>
    </row>
    <row r="25" spans="1:9" ht="13.5">
      <c r="A25" s="26" t="s">
        <v>24</v>
      </c>
      <c r="B25" s="18" t="s">
        <v>25</v>
      </c>
      <c r="C25" s="24">
        <v>0</v>
      </c>
      <c r="D25" s="24">
        <v>0</v>
      </c>
      <c r="E25" s="24">
        <v>0</v>
      </c>
      <c r="F25" s="11">
        <f>D25/$D$57*100</f>
        <v>0</v>
      </c>
      <c r="G25" s="11">
        <f>D25/$D$57*100</f>
        <v>0</v>
      </c>
      <c r="H25" s="24">
        <v>0</v>
      </c>
      <c r="I25" s="11">
        <v>0</v>
      </c>
    </row>
    <row r="26" spans="1:9" ht="13.5">
      <c r="A26" s="22" t="s">
        <v>26</v>
      </c>
      <c r="B26" s="23" t="s">
        <v>27</v>
      </c>
      <c r="C26" s="24">
        <v>0</v>
      </c>
      <c r="D26" s="24">
        <v>0</v>
      </c>
      <c r="E26" s="24">
        <v>0</v>
      </c>
      <c r="F26" s="11">
        <f>D26/$D$57*100</f>
        <v>0</v>
      </c>
      <c r="G26" s="11">
        <f>D26/$D$57*100</f>
        <v>0</v>
      </c>
      <c r="H26" s="24">
        <v>0</v>
      </c>
      <c r="I26" s="11">
        <v>0</v>
      </c>
    </row>
    <row r="27" spans="1:9" ht="13.5">
      <c r="A27" s="26" t="s">
        <v>28</v>
      </c>
      <c r="B27" s="18" t="s">
        <v>29</v>
      </c>
      <c r="C27" s="24">
        <v>0</v>
      </c>
      <c r="D27" s="24">
        <v>0</v>
      </c>
      <c r="E27" s="24">
        <v>0</v>
      </c>
      <c r="F27" s="11">
        <f>D27/$D$57*100</f>
        <v>0</v>
      </c>
      <c r="G27" s="11">
        <f>D27/$D$57*100</f>
        <v>0</v>
      </c>
      <c r="H27" s="24">
        <v>0</v>
      </c>
      <c r="I27" s="11">
        <v>0</v>
      </c>
    </row>
    <row r="28" spans="1:9" ht="14.25">
      <c r="A28" s="26"/>
      <c r="B28" s="21" t="s">
        <v>30</v>
      </c>
      <c r="C28" s="27">
        <f>SUM(C23:C27)</f>
        <v>12</v>
      </c>
      <c r="D28" s="27">
        <f>SUM(D23:D27)</f>
        <v>8800505</v>
      </c>
      <c r="E28" s="27">
        <f>SUM(E23:E27)</f>
        <v>8780005</v>
      </c>
      <c r="F28" s="29">
        <v>64.23</v>
      </c>
      <c r="G28" s="29">
        <v>64.23</v>
      </c>
      <c r="H28" s="27">
        <v>0</v>
      </c>
      <c r="I28" s="29">
        <v>0</v>
      </c>
    </row>
    <row r="29" spans="1:9" ht="15">
      <c r="A29" s="30" t="s">
        <v>31</v>
      </c>
      <c r="B29" s="21" t="s">
        <v>32</v>
      </c>
      <c r="C29" s="24"/>
      <c r="D29" s="24"/>
      <c r="E29" s="24"/>
      <c r="F29" s="24"/>
      <c r="G29" s="24"/>
      <c r="H29" s="19" t="s">
        <v>54</v>
      </c>
      <c r="I29" s="19"/>
    </row>
    <row r="30" spans="1:9" ht="25.5">
      <c r="A30" s="22" t="s">
        <v>20</v>
      </c>
      <c r="B30" s="23" t="s">
        <v>33</v>
      </c>
      <c r="C30" s="24">
        <v>0</v>
      </c>
      <c r="D30" s="24">
        <v>0</v>
      </c>
      <c r="E30" s="24">
        <v>0</v>
      </c>
      <c r="F30" s="11">
        <f>D30/$D$57*100</f>
        <v>0</v>
      </c>
      <c r="G30" s="11">
        <f>D30/$D$57*100</f>
        <v>0</v>
      </c>
      <c r="H30" s="24">
        <v>0</v>
      </c>
      <c r="I30" s="11">
        <v>0</v>
      </c>
    </row>
    <row r="31" spans="1:9" ht="13.5">
      <c r="A31" s="26" t="s">
        <v>34</v>
      </c>
      <c r="B31" s="18" t="s">
        <v>25</v>
      </c>
      <c r="C31" s="24">
        <v>0</v>
      </c>
      <c r="D31" s="24">
        <v>0</v>
      </c>
      <c r="E31" s="24">
        <v>0</v>
      </c>
      <c r="F31" s="11">
        <f>D31/$D$57*100</f>
        <v>0</v>
      </c>
      <c r="G31" s="11">
        <f>D31/$D$57*100</f>
        <v>0</v>
      </c>
      <c r="H31" s="24">
        <v>0</v>
      </c>
      <c r="I31" s="11">
        <v>0</v>
      </c>
    </row>
    <row r="32" spans="1:9" ht="13.5">
      <c r="A32" s="26" t="s">
        <v>24</v>
      </c>
      <c r="B32" s="18" t="s">
        <v>35</v>
      </c>
      <c r="C32" s="24">
        <v>0</v>
      </c>
      <c r="D32" s="24">
        <v>0</v>
      </c>
      <c r="E32" s="24">
        <v>0</v>
      </c>
      <c r="F32" s="11">
        <f>D32/$D$57*100</f>
        <v>0</v>
      </c>
      <c r="G32" s="11">
        <f>D32/$D$57*100</f>
        <v>0</v>
      </c>
      <c r="H32" s="24">
        <v>0</v>
      </c>
      <c r="I32" s="11">
        <v>0</v>
      </c>
    </row>
    <row r="33" spans="1:9" ht="13.5">
      <c r="A33" s="26" t="s">
        <v>26</v>
      </c>
      <c r="B33" s="18" t="s">
        <v>36</v>
      </c>
      <c r="C33" s="24">
        <v>0</v>
      </c>
      <c r="D33" s="24">
        <v>0</v>
      </c>
      <c r="E33" s="24">
        <v>0</v>
      </c>
      <c r="F33" s="11">
        <f>D33/$D$57*100</f>
        <v>0</v>
      </c>
      <c r="G33" s="11">
        <f>D33/$D$57*100</f>
        <v>0</v>
      </c>
      <c r="H33" s="24">
        <v>0</v>
      </c>
      <c r="I33" s="11">
        <v>0</v>
      </c>
    </row>
    <row r="34" spans="1:9" ht="14.25">
      <c r="A34" s="26"/>
      <c r="B34" s="21" t="s">
        <v>37</v>
      </c>
      <c r="C34" s="27">
        <f aca="true" t="shared" si="0" ref="C34:I34">SUM(C30:C33)</f>
        <v>0</v>
      </c>
      <c r="D34" s="27">
        <f t="shared" si="0"/>
        <v>0</v>
      </c>
      <c r="E34" s="27">
        <f t="shared" si="0"/>
        <v>0</v>
      </c>
      <c r="F34" s="11">
        <f>D34/$D$57*100</f>
        <v>0</v>
      </c>
      <c r="G34" s="11">
        <f>D34/$D$57*100</f>
        <v>0</v>
      </c>
      <c r="H34" s="29">
        <f t="shared" si="0"/>
        <v>0</v>
      </c>
      <c r="I34" s="29">
        <f t="shared" si="0"/>
        <v>0</v>
      </c>
    </row>
    <row r="35" spans="1:9" ht="40.5">
      <c r="A35" s="26"/>
      <c r="B35" s="12" t="s">
        <v>58</v>
      </c>
      <c r="C35" s="27">
        <f aca="true" t="shared" si="1" ref="C35:H35">C28+C34</f>
        <v>12</v>
      </c>
      <c r="D35" s="27">
        <f t="shared" si="1"/>
        <v>8800505</v>
      </c>
      <c r="E35" s="27">
        <f t="shared" si="1"/>
        <v>8780005</v>
      </c>
      <c r="F35" s="29">
        <v>64.23</v>
      </c>
      <c r="G35" s="29">
        <v>64.23</v>
      </c>
      <c r="H35" s="28">
        <f t="shared" si="1"/>
        <v>0</v>
      </c>
      <c r="I35" s="29">
        <v>0</v>
      </c>
    </row>
    <row r="36" spans="1:9" ht="15">
      <c r="A36" s="31" t="s">
        <v>86</v>
      </c>
      <c r="B36" s="21" t="s">
        <v>38</v>
      </c>
      <c r="C36" s="24"/>
      <c r="D36" s="24"/>
      <c r="E36" s="24"/>
      <c r="F36" s="24"/>
      <c r="G36" s="24"/>
      <c r="H36" s="19" t="s">
        <v>54</v>
      </c>
      <c r="I36" s="19"/>
    </row>
    <row r="37" spans="1:9" ht="15">
      <c r="A37" s="20" t="s">
        <v>18</v>
      </c>
      <c r="B37" s="21" t="s">
        <v>35</v>
      </c>
      <c r="C37" s="24"/>
      <c r="D37" s="24"/>
      <c r="E37" s="24"/>
      <c r="F37" s="24"/>
      <c r="G37" s="24"/>
      <c r="H37" s="19" t="s">
        <v>54</v>
      </c>
      <c r="I37" s="19"/>
    </row>
    <row r="38" spans="1:9" ht="13.5">
      <c r="A38" s="26" t="s">
        <v>39</v>
      </c>
      <c r="B38" s="18" t="s">
        <v>40</v>
      </c>
      <c r="C38" s="24">
        <v>7</v>
      </c>
      <c r="D38" s="24">
        <v>1381291</v>
      </c>
      <c r="E38" s="24">
        <v>1381291</v>
      </c>
      <c r="F38" s="11">
        <v>10.08</v>
      </c>
      <c r="G38" s="11">
        <v>10.08</v>
      </c>
      <c r="H38" s="24">
        <v>0</v>
      </c>
      <c r="I38" s="11">
        <v>0</v>
      </c>
    </row>
    <row r="39" spans="1:9" ht="13.5">
      <c r="A39" s="22" t="s">
        <v>41</v>
      </c>
      <c r="B39" s="23" t="s">
        <v>27</v>
      </c>
      <c r="C39" s="24">
        <v>1</v>
      </c>
      <c r="D39" s="24">
        <v>900</v>
      </c>
      <c r="E39" s="24">
        <v>900</v>
      </c>
      <c r="F39" s="11">
        <v>0.007</v>
      </c>
      <c r="G39" s="11">
        <v>0.01</v>
      </c>
      <c r="H39" s="24">
        <v>0</v>
      </c>
      <c r="I39" s="11">
        <v>0</v>
      </c>
    </row>
    <row r="40" spans="1:9" ht="25.5">
      <c r="A40" s="22" t="s">
        <v>24</v>
      </c>
      <c r="B40" s="23" t="s">
        <v>23</v>
      </c>
      <c r="C40" s="24">
        <v>0</v>
      </c>
      <c r="D40" s="24">
        <v>0</v>
      </c>
      <c r="E40" s="24">
        <v>0</v>
      </c>
      <c r="F40" s="11">
        <f>D40/$D$57*100</f>
        <v>0</v>
      </c>
      <c r="G40" s="11">
        <f>D40/$D$57*100</f>
        <v>0</v>
      </c>
      <c r="H40" s="24">
        <v>0</v>
      </c>
      <c r="I40" s="11">
        <v>0</v>
      </c>
    </row>
    <row r="41" spans="1:9" ht="13.5">
      <c r="A41" s="26" t="s">
        <v>26</v>
      </c>
      <c r="B41" s="18" t="s">
        <v>42</v>
      </c>
      <c r="C41" s="24">
        <v>0</v>
      </c>
      <c r="D41" s="24">
        <v>0</v>
      </c>
      <c r="E41" s="24">
        <v>0</v>
      </c>
      <c r="F41" s="11">
        <f>D41/$D$57*100</f>
        <v>0</v>
      </c>
      <c r="G41" s="11">
        <f>D41/$D$57*100</f>
        <v>0</v>
      </c>
      <c r="H41" s="24">
        <v>0</v>
      </c>
      <c r="I41" s="11">
        <v>0</v>
      </c>
    </row>
    <row r="42" spans="1:9" ht="13.5">
      <c r="A42" s="26" t="s">
        <v>43</v>
      </c>
      <c r="B42" s="18" t="s">
        <v>44</v>
      </c>
      <c r="C42" s="24">
        <v>0</v>
      </c>
      <c r="D42" s="24">
        <v>0</v>
      </c>
      <c r="E42" s="24">
        <v>0</v>
      </c>
      <c r="F42" s="11">
        <f>D42/$D$57*100</f>
        <v>0</v>
      </c>
      <c r="G42" s="11">
        <f>D42/$D$57*100</f>
        <v>0</v>
      </c>
      <c r="H42" s="24">
        <v>0</v>
      </c>
      <c r="I42" s="11">
        <v>0</v>
      </c>
    </row>
    <row r="43" spans="1:9" ht="13.5">
      <c r="A43" s="22" t="s">
        <v>45</v>
      </c>
      <c r="B43" s="23" t="s">
        <v>46</v>
      </c>
      <c r="C43" s="24">
        <v>8</v>
      </c>
      <c r="D43" s="24">
        <v>510148</v>
      </c>
      <c r="E43" s="24">
        <v>510148</v>
      </c>
      <c r="F43" s="11">
        <f>+E43/13702184*100</f>
        <v>3.7231145049577496</v>
      </c>
      <c r="G43" s="11">
        <v>3.72</v>
      </c>
      <c r="H43" s="24">
        <v>0</v>
      </c>
      <c r="I43" s="11">
        <v>0</v>
      </c>
    </row>
    <row r="44" spans="1:9" ht="13.5">
      <c r="A44" s="22" t="s">
        <v>47</v>
      </c>
      <c r="B44" s="23" t="s">
        <v>48</v>
      </c>
      <c r="C44" s="24">
        <v>0</v>
      </c>
      <c r="D44" s="24">
        <v>0</v>
      </c>
      <c r="E44" s="24">
        <v>0</v>
      </c>
      <c r="F44" s="11">
        <f>D44/$D$57*100</f>
        <v>0</v>
      </c>
      <c r="G44" s="11">
        <f>D44/$D$57*100</f>
        <v>0</v>
      </c>
      <c r="H44" s="24">
        <v>0</v>
      </c>
      <c r="I44" s="11">
        <v>0</v>
      </c>
    </row>
    <row r="45" spans="1:9" ht="13.5">
      <c r="A45" s="26" t="s">
        <v>49</v>
      </c>
      <c r="B45" s="18" t="s">
        <v>60</v>
      </c>
      <c r="C45" s="24">
        <v>0</v>
      </c>
      <c r="D45" s="24">
        <v>0</v>
      </c>
      <c r="E45" s="24">
        <v>0</v>
      </c>
      <c r="F45" s="11">
        <f>D45/$D$57*100</f>
        <v>0</v>
      </c>
      <c r="G45" s="11">
        <f>D45/$D$57*100</f>
        <v>0</v>
      </c>
      <c r="H45" s="24">
        <v>0</v>
      </c>
      <c r="I45" s="11">
        <v>0</v>
      </c>
    </row>
    <row r="46" spans="1:9" ht="14.25">
      <c r="A46" s="26"/>
      <c r="B46" s="21" t="s">
        <v>50</v>
      </c>
      <c r="C46" s="27">
        <f aca="true" t="shared" si="2" ref="C46:I46">SUM(C37:C45)</f>
        <v>16</v>
      </c>
      <c r="D46" s="27">
        <f t="shared" si="2"/>
        <v>1892339</v>
      </c>
      <c r="E46" s="27">
        <f t="shared" si="2"/>
        <v>1892339</v>
      </c>
      <c r="F46" s="29">
        <f>SUM(F38:F45)</f>
        <v>13.810114504957749</v>
      </c>
      <c r="G46" s="29">
        <f>SUM(G38:G45)</f>
        <v>13.81</v>
      </c>
      <c r="H46" s="28">
        <f t="shared" si="2"/>
        <v>0</v>
      </c>
      <c r="I46" s="29">
        <f t="shared" si="2"/>
        <v>0</v>
      </c>
    </row>
    <row r="47" spans="1:9" ht="15">
      <c r="A47" s="20" t="s">
        <v>31</v>
      </c>
      <c r="B47" s="21" t="s">
        <v>51</v>
      </c>
      <c r="C47" s="24" t="s">
        <v>54</v>
      </c>
      <c r="D47" s="24" t="s">
        <v>54</v>
      </c>
      <c r="E47" s="24"/>
      <c r="F47" s="11"/>
      <c r="G47" s="11"/>
      <c r="H47" s="19" t="s">
        <v>54</v>
      </c>
      <c r="I47" s="19"/>
    </row>
    <row r="48" spans="1:9" ht="13.5">
      <c r="A48" s="26" t="s">
        <v>20</v>
      </c>
      <c r="B48" s="18" t="s">
        <v>25</v>
      </c>
      <c r="C48" s="24">
        <v>229</v>
      </c>
      <c r="D48" s="24">
        <f>1736497-285920</f>
        <v>1450577</v>
      </c>
      <c r="E48" s="24">
        <f>1736497-285920</f>
        <v>1450577</v>
      </c>
      <c r="F48" s="11">
        <f>+D48/13702184*100</f>
        <v>10.586465632048146</v>
      </c>
      <c r="G48" s="11">
        <v>10.59</v>
      </c>
      <c r="H48" s="24">
        <v>0</v>
      </c>
      <c r="I48" s="11">
        <v>0</v>
      </c>
    </row>
    <row r="49" spans="1:9" ht="13.5">
      <c r="A49" s="26" t="s">
        <v>22</v>
      </c>
      <c r="B49" s="18" t="s">
        <v>55</v>
      </c>
      <c r="C49" s="24" t="s">
        <v>54</v>
      </c>
      <c r="D49" s="24" t="s">
        <v>54</v>
      </c>
      <c r="E49" s="24" t="s">
        <v>54</v>
      </c>
      <c r="F49" s="11" t="s">
        <v>54</v>
      </c>
      <c r="G49" s="11" t="s">
        <v>54</v>
      </c>
      <c r="H49" s="19" t="s">
        <v>54</v>
      </c>
      <c r="I49" s="19"/>
    </row>
    <row r="50" spans="1:9" ht="25.5">
      <c r="A50" s="26"/>
      <c r="B50" s="10" t="s">
        <v>84</v>
      </c>
      <c r="C50" s="24">
        <v>3446</v>
      </c>
      <c r="D50" s="24">
        <v>889542</v>
      </c>
      <c r="E50" s="24">
        <v>854214</v>
      </c>
      <c r="F50" s="11">
        <f aca="true" t="shared" si="3" ref="F50:F56">+D50/13702184*100</f>
        <v>6.4919723746229065</v>
      </c>
      <c r="G50" s="11">
        <v>6.49</v>
      </c>
      <c r="H50" s="24">
        <v>0</v>
      </c>
      <c r="I50" s="11">
        <v>0</v>
      </c>
    </row>
    <row r="51" spans="1:9" ht="38.25">
      <c r="A51" s="26"/>
      <c r="B51" s="10" t="s">
        <v>83</v>
      </c>
      <c r="C51" s="24">
        <v>16</v>
      </c>
      <c r="D51" s="24">
        <f>883924-263385</f>
        <v>620539</v>
      </c>
      <c r="E51" s="24">
        <f>883924-263385</f>
        <v>620539</v>
      </c>
      <c r="F51" s="11">
        <f t="shared" si="3"/>
        <v>4.528759794788918</v>
      </c>
      <c r="G51" s="11">
        <v>4.53</v>
      </c>
      <c r="H51" s="24">
        <v>0</v>
      </c>
      <c r="I51" s="11">
        <v>0</v>
      </c>
    </row>
    <row r="52" spans="1:9" ht="13.5">
      <c r="A52" s="22" t="s">
        <v>65</v>
      </c>
      <c r="B52" s="23" t="s">
        <v>59</v>
      </c>
      <c r="C52" s="24" t="s">
        <v>54</v>
      </c>
      <c r="D52" s="24" t="s">
        <v>54</v>
      </c>
      <c r="E52" s="24" t="s">
        <v>54</v>
      </c>
      <c r="F52" s="11"/>
      <c r="G52" s="11" t="s">
        <v>54</v>
      </c>
      <c r="H52" s="26" t="s">
        <v>54</v>
      </c>
      <c r="I52" s="26"/>
    </row>
    <row r="53" spans="1:9" ht="13.5">
      <c r="A53" s="22"/>
      <c r="B53" s="23" t="s">
        <v>78</v>
      </c>
      <c r="C53" s="24">
        <v>36</v>
      </c>
      <c r="D53" s="24">
        <v>14531</v>
      </c>
      <c r="E53" s="24">
        <v>14531</v>
      </c>
      <c r="F53" s="11">
        <f t="shared" si="3"/>
        <v>0.10604878755094808</v>
      </c>
      <c r="G53" s="11">
        <v>0.11</v>
      </c>
      <c r="H53" s="19">
        <v>0</v>
      </c>
      <c r="I53" s="11">
        <v>0</v>
      </c>
    </row>
    <row r="54" spans="1:9" ht="13.5">
      <c r="A54" s="26"/>
      <c r="B54" s="23" t="s">
        <v>79</v>
      </c>
      <c r="C54" s="24">
        <v>75</v>
      </c>
      <c r="D54" s="24">
        <v>34151</v>
      </c>
      <c r="E54" s="24">
        <v>34151</v>
      </c>
      <c r="F54" s="11">
        <f t="shared" si="3"/>
        <v>0.24923763978063643</v>
      </c>
      <c r="G54" s="11">
        <v>0.25</v>
      </c>
      <c r="H54" s="28">
        <v>0</v>
      </c>
      <c r="I54" s="29">
        <v>0</v>
      </c>
    </row>
    <row r="55" spans="1:9" ht="13.5">
      <c r="A55" s="26"/>
      <c r="B55" s="23" t="s">
        <v>80</v>
      </c>
      <c r="C55" s="24">
        <v>0</v>
      </c>
      <c r="D55" s="24">
        <v>0</v>
      </c>
      <c r="E55" s="24">
        <v>0</v>
      </c>
      <c r="F55" s="11">
        <f t="shared" si="3"/>
        <v>0</v>
      </c>
      <c r="G55" s="11">
        <f>D55/$D$57*100</f>
        <v>0</v>
      </c>
      <c r="H55" s="24">
        <v>0</v>
      </c>
      <c r="I55" s="11">
        <v>0</v>
      </c>
    </row>
    <row r="56" spans="1:9" ht="13.5">
      <c r="A56" s="26"/>
      <c r="B56" s="23" t="s">
        <v>81</v>
      </c>
      <c r="C56" s="24">
        <v>0</v>
      </c>
      <c r="D56" s="24">
        <v>0</v>
      </c>
      <c r="E56" s="24">
        <v>0</v>
      </c>
      <c r="F56" s="11">
        <f t="shared" si="3"/>
        <v>0</v>
      </c>
      <c r="G56" s="11">
        <f>D56/$D$57*100</f>
        <v>0</v>
      </c>
      <c r="H56" s="24">
        <v>0</v>
      </c>
      <c r="I56" s="11">
        <v>0</v>
      </c>
    </row>
    <row r="57" spans="1:9" ht="14.25">
      <c r="A57" s="26"/>
      <c r="B57" s="21" t="s">
        <v>52</v>
      </c>
      <c r="C57" s="27">
        <f>SUM(C48:C56)</f>
        <v>3802</v>
      </c>
      <c r="D57" s="27">
        <f>SUM(D48:D56)</f>
        <v>3009340</v>
      </c>
      <c r="E57" s="27">
        <f>SUM(E48:E56)</f>
        <v>2974012</v>
      </c>
      <c r="F57" s="29">
        <f>SUM(F48:F56)</f>
        <v>21.962484228791556</v>
      </c>
      <c r="G57" s="29">
        <v>21.96</v>
      </c>
      <c r="H57" s="28">
        <v>0</v>
      </c>
      <c r="I57" s="29">
        <v>0</v>
      </c>
    </row>
    <row r="58" spans="1:9" ht="27">
      <c r="A58" s="35"/>
      <c r="B58" s="13" t="s">
        <v>82</v>
      </c>
      <c r="C58" s="32">
        <f>+C57+C46</f>
        <v>3818</v>
      </c>
      <c r="D58" s="33">
        <f>+D57+D46</f>
        <v>4901679</v>
      </c>
      <c r="E58" s="32">
        <f>+E57+E46</f>
        <v>4866351</v>
      </c>
      <c r="F58" s="34">
        <v>35.77</v>
      </c>
      <c r="G58" s="34">
        <v>35.77</v>
      </c>
      <c r="H58" s="28">
        <v>0</v>
      </c>
      <c r="I58" s="29">
        <v>0</v>
      </c>
    </row>
    <row r="59" spans="1:9" ht="14.25">
      <c r="A59" s="35"/>
      <c r="B59" s="21" t="s">
        <v>53</v>
      </c>
      <c r="C59" s="36">
        <f>+C58+C35</f>
        <v>3830</v>
      </c>
      <c r="D59" s="37">
        <f>+D58+D35</f>
        <v>13702184</v>
      </c>
      <c r="E59" s="36">
        <f>+E58+E28</f>
        <v>13646356</v>
      </c>
      <c r="F59" s="38">
        <v>100</v>
      </c>
      <c r="G59" s="38">
        <v>100</v>
      </c>
      <c r="H59" s="28">
        <v>0</v>
      </c>
      <c r="I59" s="29">
        <v>0</v>
      </c>
    </row>
    <row r="60" spans="1:9" ht="41.25" customHeight="1">
      <c r="A60" s="39" t="s">
        <v>87</v>
      </c>
      <c r="B60" s="12" t="s">
        <v>57</v>
      </c>
      <c r="C60" s="24">
        <v>0</v>
      </c>
      <c r="D60" s="24">
        <v>0</v>
      </c>
      <c r="E60" s="24">
        <v>0</v>
      </c>
      <c r="F60" s="11">
        <f>D60/$D$57*100</f>
        <v>0</v>
      </c>
      <c r="G60" s="11">
        <f>D60/$D$57*100</f>
        <v>0</v>
      </c>
      <c r="H60" s="24">
        <v>0</v>
      </c>
      <c r="I60" s="11">
        <v>0</v>
      </c>
    </row>
    <row r="61" spans="1:9" ht="14.25">
      <c r="A61" s="35"/>
      <c r="B61" s="12" t="s">
        <v>56</v>
      </c>
      <c r="C61" s="36">
        <v>3830</v>
      </c>
      <c r="D61" s="37">
        <v>13702184</v>
      </c>
      <c r="E61" s="36">
        <v>13646356</v>
      </c>
      <c r="F61" s="38">
        <v>100</v>
      </c>
      <c r="G61" s="38">
        <v>100</v>
      </c>
      <c r="H61" s="36">
        <v>0</v>
      </c>
      <c r="I61" s="37">
        <v>0</v>
      </c>
    </row>
    <row r="62" spans="1:9" ht="12.75">
      <c r="A62" s="2"/>
      <c r="B62" s="3"/>
      <c r="C62" s="4"/>
      <c r="D62" s="3"/>
      <c r="E62" s="4" t="s">
        <v>54</v>
      </c>
      <c r="F62" s="4"/>
      <c r="G62" s="4"/>
      <c r="H62" s="6"/>
      <c r="I62" s="6"/>
    </row>
    <row r="63" spans="1:9" ht="12.75">
      <c r="A63" s="2"/>
      <c r="B63" s="3"/>
      <c r="C63" s="4"/>
      <c r="D63" s="3"/>
      <c r="E63" s="4"/>
      <c r="F63" s="4"/>
      <c r="G63" s="4"/>
      <c r="H63" s="6"/>
      <c r="I63" s="6"/>
    </row>
    <row r="64" spans="1:9" ht="12.75">
      <c r="A64" s="2"/>
      <c r="B64" s="3"/>
      <c r="C64" s="4"/>
      <c r="D64" s="3"/>
      <c r="E64" s="4"/>
      <c r="F64" s="4"/>
      <c r="G64" s="4"/>
      <c r="H64" s="6"/>
      <c r="I64" s="6"/>
    </row>
    <row r="65" spans="1:2" ht="12.75">
      <c r="A65" s="6" t="s">
        <v>54</v>
      </c>
      <c r="B65" s="3"/>
    </row>
    <row r="66" spans="1:2" ht="12.75">
      <c r="A66" s="6" t="s">
        <v>54</v>
      </c>
      <c r="B66" s="3"/>
    </row>
    <row r="67" spans="1:2" ht="12.75">
      <c r="A67" s="6" t="s">
        <v>54</v>
      </c>
      <c r="B67" s="3"/>
    </row>
    <row r="68" spans="1:2" ht="12.75">
      <c r="A68" s="6" t="s">
        <v>54</v>
      </c>
      <c r="B68" s="3"/>
    </row>
    <row r="69" spans="1:2" ht="12.75">
      <c r="A69" s="6"/>
      <c r="B69" s="6"/>
    </row>
    <row r="70" spans="1:2" ht="12.75">
      <c r="A70" s="6"/>
      <c r="B70" s="6"/>
    </row>
    <row r="71" spans="1:2" ht="39.75" customHeight="1">
      <c r="A71" s="6" t="s">
        <v>54</v>
      </c>
      <c r="B71" s="6"/>
    </row>
    <row r="72" spans="1:2" ht="12.75">
      <c r="A72" s="6" t="s">
        <v>54</v>
      </c>
      <c r="B72" s="6"/>
    </row>
    <row r="73" spans="1:2" ht="12.75">
      <c r="A73" s="6" t="s">
        <v>54</v>
      </c>
      <c r="B73" s="6"/>
    </row>
    <row r="74" spans="1:2" ht="12.75">
      <c r="A74" s="6" t="s">
        <v>54</v>
      </c>
      <c r="B74" s="6"/>
    </row>
    <row r="75" spans="1:2" ht="12.75">
      <c r="A75" s="6" t="s">
        <v>54</v>
      </c>
      <c r="B75" s="6"/>
    </row>
    <row r="76" spans="1:2" ht="12.75">
      <c r="A76" s="6"/>
      <c r="B76" s="6"/>
    </row>
    <row r="77" spans="1:2" ht="12.75">
      <c r="A77" s="6" t="s">
        <v>54</v>
      </c>
      <c r="B77" s="6"/>
    </row>
    <row r="78" spans="1:2" ht="12.75">
      <c r="A78" s="6" t="s">
        <v>54</v>
      </c>
      <c r="B78" s="6"/>
    </row>
    <row r="79" spans="1:2" ht="12.75" customHeight="1">
      <c r="A79" s="6" t="s">
        <v>54</v>
      </c>
      <c r="B79" s="6"/>
    </row>
    <row r="80" spans="1:2" ht="12.75" customHeight="1">
      <c r="A80" s="6" t="s">
        <v>54</v>
      </c>
      <c r="B80" s="6"/>
    </row>
    <row r="81" spans="1:2" ht="12.75">
      <c r="A81" s="6" t="s">
        <v>54</v>
      </c>
      <c r="B81" s="6"/>
    </row>
    <row r="82" spans="1:2" ht="12.75">
      <c r="A82" s="6" t="s">
        <v>54</v>
      </c>
      <c r="B82" s="6"/>
    </row>
    <row r="83" spans="1:2" ht="12.75">
      <c r="A83" s="6" t="s">
        <v>54</v>
      </c>
      <c r="B83" s="6"/>
    </row>
    <row r="84" spans="1:2" ht="12.75">
      <c r="A84" s="6" t="s">
        <v>54</v>
      </c>
      <c r="B84" s="6"/>
    </row>
    <row r="85" spans="1:2" ht="12.75" customHeight="1">
      <c r="A85" s="6" t="s">
        <v>54</v>
      </c>
      <c r="B85" s="6"/>
    </row>
    <row r="86" spans="1:2" ht="12.75" customHeight="1">
      <c r="A86" s="6" t="s">
        <v>54</v>
      </c>
      <c r="B86" s="6"/>
    </row>
    <row r="87" spans="1:2" ht="12.75" customHeight="1">
      <c r="A87" s="6" t="s">
        <v>54</v>
      </c>
      <c r="B87" s="6"/>
    </row>
    <row r="88" spans="1:2" ht="12.75">
      <c r="A88" s="6" t="s">
        <v>54</v>
      </c>
      <c r="B88" s="6"/>
    </row>
    <row r="89" spans="1:2" ht="12.75">
      <c r="A89" s="6" t="s">
        <v>54</v>
      </c>
      <c r="B89" s="6"/>
    </row>
    <row r="90" spans="1:2" ht="12.75">
      <c r="A90" s="6" t="s">
        <v>54</v>
      </c>
      <c r="B90" s="6"/>
    </row>
    <row r="91" spans="1:2" ht="12.75">
      <c r="A91" s="6" t="s">
        <v>54</v>
      </c>
      <c r="B91" s="6"/>
    </row>
    <row r="92" spans="1:2" ht="12.75">
      <c r="A92" s="6" t="s">
        <v>54</v>
      </c>
      <c r="B92" s="6"/>
    </row>
    <row r="93" spans="1:2" ht="12.75" customHeight="1">
      <c r="A93" s="6" t="s">
        <v>54</v>
      </c>
      <c r="B93" s="6"/>
    </row>
    <row r="94" spans="1:2" ht="12.75" customHeight="1">
      <c r="A94" s="6" t="s">
        <v>54</v>
      </c>
      <c r="B94" s="6"/>
    </row>
    <row r="95" spans="1:2" ht="12.75">
      <c r="A95" s="6" t="s">
        <v>54</v>
      </c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39.75" customHeight="1">
      <c r="A99" s="6"/>
      <c r="B99" s="6"/>
    </row>
    <row r="100" spans="1:2" ht="12.75">
      <c r="A100" s="6"/>
      <c r="B100" s="6"/>
    </row>
    <row r="101" spans="1:9" ht="15.75">
      <c r="A101" s="7"/>
      <c r="B101" s="6"/>
      <c r="C101" s="7"/>
      <c r="D101" s="7"/>
      <c r="E101" s="7"/>
      <c r="F101" s="1"/>
      <c r="G101" s="1"/>
      <c r="H101" s="6"/>
      <c r="I101" s="6"/>
    </row>
    <row r="102" spans="2:9" ht="12.75">
      <c r="B102" s="6"/>
      <c r="H102" s="6" t="s">
        <v>54</v>
      </c>
      <c r="I102" s="6"/>
    </row>
    <row r="103" spans="1:9" ht="15.75">
      <c r="A103" s="5"/>
      <c r="B103" s="6"/>
      <c r="H103" s="6" t="s">
        <v>54</v>
      </c>
      <c r="I103" s="6"/>
    </row>
    <row r="104" spans="1:9" ht="15">
      <c r="A104" s="8"/>
      <c r="B104" s="6"/>
      <c r="H104" s="6" t="s">
        <v>54</v>
      </c>
      <c r="I104" s="6"/>
    </row>
    <row r="105" spans="1:9" ht="15.75">
      <c r="A105" s="8"/>
      <c r="B105" s="7"/>
      <c r="H105" s="6" t="s">
        <v>54</v>
      </c>
      <c r="I105" s="6"/>
    </row>
    <row r="106" spans="1:9" ht="15">
      <c r="A106" s="8"/>
      <c r="H106" s="6" t="s">
        <v>54</v>
      </c>
      <c r="I106" s="6"/>
    </row>
  </sheetData>
  <sheetProtection/>
  <mergeCells count="64">
    <mergeCell ref="A17:B17"/>
    <mergeCell ref="C17:I17"/>
    <mergeCell ref="A18:A19"/>
    <mergeCell ref="B18:B19"/>
    <mergeCell ref="C18:C19"/>
    <mergeCell ref="D18:D19"/>
    <mergeCell ref="E18:E19"/>
    <mergeCell ref="F18:G18"/>
    <mergeCell ref="H18:I18"/>
    <mergeCell ref="A15:B15"/>
    <mergeCell ref="C15:D15"/>
    <mergeCell ref="E15:F15"/>
    <mergeCell ref="G15:I15"/>
    <mergeCell ref="A16:B16"/>
    <mergeCell ref="C16:D16"/>
    <mergeCell ref="E16:F16"/>
    <mergeCell ref="G16:I16"/>
    <mergeCell ref="A13:B13"/>
    <mergeCell ref="C13:D13"/>
    <mergeCell ref="E13:F13"/>
    <mergeCell ref="G13:I13"/>
    <mergeCell ref="A14:B14"/>
    <mergeCell ref="C14:D14"/>
    <mergeCell ref="E14:F14"/>
    <mergeCell ref="G14:I14"/>
    <mergeCell ref="A11:B11"/>
    <mergeCell ref="C11:D11"/>
    <mergeCell ref="E11:F11"/>
    <mergeCell ref="G11:I11"/>
    <mergeCell ref="A12:B12"/>
    <mergeCell ref="C12:D12"/>
    <mergeCell ref="E12:F12"/>
    <mergeCell ref="G12:I12"/>
    <mergeCell ref="A9:B9"/>
    <mergeCell ref="C9:D9"/>
    <mergeCell ref="E9:F9"/>
    <mergeCell ref="G9:I9"/>
    <mergeCell ref="A10:B10"/>
    <mergeCell ref="C10:D10"/>
    <mergeCell ref="E10:F10"/>
    <mergeCell ref="G10:I10"/>
    <mergeCell ref="A7:B7"/>
    <mergeCell ref="C7:D7"/>
    <mergeCell ref="E7:F7"/>
    <mergeCell ref="G7:I7"/>
    <mergeCell ref="A8:B8"/>
    <mergeCell ref="C8:D8"/>
    <mergeCell ref="E8:F8"/>
    <mergeCell ref="G8:I8"/>
    <mergeCell ref="A5:B5"/>
    <mergeCell ref="C5:D5"/>
    <mergeCell ref="E5:F5"/>
    <mergeCell ref="G5:I5"/>
    <mergeCell ref="A6:B6"/>
    <mergeCell ref="C6:D6"/>
    <mergeCell ref="E6:F6"/>
    <mergeCell ref="G6:I6"/>
    <mergeCell ref="A1:I1"/>
    <mergeCell ref="A2:I2"/>
    <mergeCell ref="A3:B3"/>
    <mergeCell ref="C3:E3"/>
    <mergeCell ref="F3:I3"/>
    <mergeCell ref="A4:B4"/>
    <mergeCell ref="C4:I4"/>
  </mergeCells>
  <printOptions/>
  <pageMargins left="0.46" right="0.3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Steel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SHINDE</dc:creator>
  <cp:keywords/>
  <dc:description/>
  <cp:lastModifiedBy>Raj_2</cp:lastModifiedBy>
  <cp:lastPrinted>2011-10-21T09:58:21Z</cp:lastPrinted>
  <dcterms:created xsi:type="dcterms:W3CDTF">2006-06-16T09:09:55Z</dcterms:created>
  <dcterms:modified xsi:type="dcterms:W3CDTF">2011-10-21T10:00:19Z</dcterms:modified>
  <cp:category/>
  <cp:version/>
  <cp:contentType/>
  <cp:contentStatus/>
</cp:coreProperties>
</file>